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defaultThemeVersion="124226"/>
  <xr:revisionPtr revIDLastSave="1220" documentId="11_562B9BB2A22C147BA415B869A760322869501F42" xr6:coauthVersionLast="47" xr6:coauthVersionMax="47" xr10:uidLastSave="{1EAB125D-513F-462E-A9D5-E6233E193453}"/>
  <bookViews>
    <workbookView xWindow="38280" yWindow="2820" windowWidth="25440" windowHeight="15390" xr2:uid="{00000000-000D-0000-FFFF-FFFF00000000}"/>
  </bookViews>
  <sheets>
    <sheet name="Calendar" sheetId="1" r:id="rId1"/>
    <sheet name="Task to Standard" sheetId="5" r:id="rId2"/>
    <sheet name="50001 Ready Task List" sheetId="2" r:id="rId3"/>
    <sheet name="Ratio Metric" sheetId="6" r:id="rId4"/>
  </sheets>
  <definedNames>
    <definedName name="_xlnm.Print_Titles" localSheetId="0">Calendar!$7:$8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6" l="1"/>
  <c r="E16" i="6" s="1"/>
  <c r="F16" i="6" s="1"/>
  <c r="G16" i="6" s="1"/>
  <c r="C17" i="6"/>
  <c r="E17" i="6" s="1"/>
  <c r="F17" i="6" s="1"/>
  <c r="G17" i="6" s="1"/>
  <c r="C18" i="6"/>
  <c r="E18" i="6" s="1"/>
  <c r="F18" i="6" s="1"/>
  <c r="G18" i="6" s="1"/>
  <c r="C19" i="6"/>
  <c r="E19" i="6" s="1"/>
  <c r="F19" i="6" s="1"/>
  <c r="G19" i="6" s="1"/>
  <c r="C20" i="6"/>
  <c r="E20" i="6" s="1"/>
  <c r="F20" i="6" s="1"/>
  <c r="G20" i="6" s="1"/>
  <c r="C21" i="6"/>
  <c r="E21" i="6" s="1"/>
  <c r="F21" i="6" s="1"/>
  <c r="G21" i="6" s="1"/>
  <c r="C22" i="6"/>
  <c r="E22" i="6" s="1"/>
  <c r="F22" i="6" s="1"/>
  <c r="G22" i="6" s="1"/>
  <c r="C23" i="6"/>
  <c r="E23" i="6" s="1"/>
  <c r="F23" i="6" s="1"/>
  <c r="G23" i="6" s="1"/>
  <c r="C24" i="6"/>
  <c r="E24" i="6" s="1"/>
  <c r="F24" i="6" s="1"/>
  <c r="G24" i="6" s="1"/>
  <c r="C25" i="6"/>
  <c r="E25" i="6" s="1"/>
  <c r="F25" i="6" s="1"/>
  <c r="G25" i="6" s="1"/>
  <c r="C26" i="6"/>
  <c r="E26" i="6" s="1"/>
  <c r="F26" i="6" s="1"/>
  <c r="G26" i="6" s="1"/>
  <c r="C27" i="6"/>
  <c r="E27" i="6" s="1"/>
  <c r="F27" i="6" s="1"/>
  <c r="G27" i="6" s="1"/>
  <c r="C28" i="6"/>
  <c r="E28" i="6" s="1"/>
  <c r="F28" i="6" s="1"/>
  <c r="G28" i="6" s="1"/>
  <c r="C29" i="6"/>
  <c r="E29" i="6" s="1"/>
  <c r="F29" i="6" s="1"/>
  <c r="G29" i="6" s="1"/>
  <c r="C30" i="6"/>
  <c r="E30" i="6" s="1"/>
  <c r="F30" i="6" s="1"/>
  <c r="G30" i="6" s="1"/>
  <c r="C31" i="6"/>
  <c r="E31" i="6" s="1"/>
  <c r="F31" i="6" s="1"/>
  <c r="G31" i="6" s="1"/>
  <c r="C32" i="6"/>
  <c r="E32" i="6" s="1"/>
  <c r="F32" i="6" s="1"/>
  <c r="G32" i="6" s="1"/>
  <c r="C33" i="6"/>
  <c r="E33" i="6" s="1"/>
  <c r="F33" i="6" s="1"/>
  <c r="G33" i="6" s="1"/>
  <c r="C34" i="6"/>
  <c r="E34" i="6" s="1"/>
  <c r="F34" i="6" s="1"/>
  <c r="G34" i="6" s="1"/>
  <c r="C35" i="6"/>
  <c r="E35" i="6" s="1"/>
  <c r="F35" i="6" s="1"/>
  <c r="G35" i="6" s="1"/>
  <c r="C36" i="6"/>
  <c r="E36" i="6" s="1"/>
  <c r="F36" i="6" s="1"/>
  <c r="G36" i="6" s="1"/>
  <c r="C37" i="6"/>
  <c r="E37" i="6" s="1"/>
  <c r="F37" i="6" s="1"/>
  <c r="G37" i="6" s="1"/>
  <c r="C38" i="6"/>
  <c r="E38" i="6" s="1"/>
  <c r="F38" i="6" s="1"/>
  <c r="G38" i="6" s="1"/>
  <c r="C39" i="6"/>
  <c r="E39" i="6" s="1"/>
  <c r="F39" i="6" s="1"/>
  <c r="G39" i="6" s="1"/>
  <c r="C40" i="6"/>
  <c r="E40" i="6" s="1"/>
  <c r="F40" i="6" s="1"/>
  <c r="G40" i="6" s="1"/>
  <c r="C41" i="6"/>
  <c r="E41" i="6" s="1"/>
  <c r="F41" i="6" s="1"/>
  <c r="G41" i="6" s="1"/>
  <c r="C42" i="6"/>
  <c r="E42" i="6" s="1"/>
  <c r="F42" i="6" s="1"/>
  <c r="G42" i="6" s="1"/>
  <c r="C43" i="6"/>
  <c r="E43" i="6" s="1"/>
  <c r="F43" i="6" s="1"/>
  <c r="G43" i="6" s="1"/>
  <c r="C44" i="6"/>
  <c r="E44" i="6" s="1"/>
  <c r="F44" i="6" s="1"/>
  <c r="G44" i="6" s="1"/>
  <c r="C45" i="6"/>
  <c r="E45" i="6" s="1"/>
  <c r="F45" i="6" s="1"/>
  <c r="G45" i="6" s="1"/>
  <c r="C46" i="6"/>
  <c r="E46" i="6" s="1"/>
  <c r="F46" i="6" s="1"/>
  <c r="G46" i="6" s="1"/>
  <c r="C47" i="6"/>
  <c r="E47" i="6" s="1"/>
  <c r="F47" i="6" s="1"/>
  <c r="G47" i="6" s="1"/>
  <c r="C48" i="6"/>
  <c r="E48" i="6" s="1"/>
  <c r="F48" i="6" s="1"/>
  <c r="G48" i="6" s="1"/>
  <c r="C49" i="6"/>
  <c r="E49" i="6" s="1"/>
  <c r="F49" i="6" s="1"/>
  <c r="G49" i="6" s="1"/>
  <c r="C50" i="6"/>
  <c r="E50" i="6" s="1"/>
  <c r="F50" i="6" s="1"/>
  <c r="G50" i="6" s="1"/>
  <c r="C51" i="6"/>
  <c r="E51" i="6" s="1"/>
  <c r="F51" i="6" s="1"/>
  <c r="G51" i="6" s="1"/>
  <c r="C52" i="6"/>
  <c r="E52" i="6" s="1"/>
  <c r="F52" i="6" s="1"/>
  <c r="G52" i="6" s="1"/>
  <c r="C53" i="6"/>
  <c r="E53" i="6" s="1"/>
  <c r="F53" i="6" s="1"/>
  <c r="G53" i="6" s="1"/>
  <c r="C54" i="6"/>
  <c r="E54" i="6" s="1"/>
  <c r="F54" i="6" s="1"/>
  <c r="G54" i="6" s="1"/>
  <c r="C55" i="6"/>
  <c r="E55" i="6" s="1"/>
  <c r="F55" i="6" s="1"/>
  <c r="G55" i="6" s="1"/>
  <c r="C56" i="6"/>
  <c r="E56" i="6" s="1"/>
  <c r="F56" i="6" s="1"/>
  <c r="G56" i="6" s="1"/>
  <c r="C57" i="6"/>
  <c r="E57" i="6" s="1"/>
  <c r="F57" i="6" s="1"/>
  <c r="G57" i="6" s="1"/>
  <c r="C58" i="6"/>
  <c r="E58" i="6" s="1"/>
  <c r="F58" i="6" s="1"/>
  <c r="G58" i="6" s="1"/>
  <c r="C59" i="6"/>
  <c r="E59" i="6" s="1"/>
  <c r="F59" i="6" s="1"/>
  <c r="G59" i="6" s="1"/>
  <c r="C60" i="6"/>
  <c r="E60" i="6" s="1"/>
  <c r="F60" i="6" s="1"/>
  <c r="G60" i="6" s="1"/>
  <c r="C61" i="6"/>
  <c r="E61" i="6" s="1"/>
  <c r="F61" i="6" s="1"/>
  <c r="G61" i="6" s="1"/>
  <c r="C62" i="6"/>
  <c r="E62" i="6" s="1"/>
  <c r="F62" i="6" s="1"/>
  <c r="G62" i="6" s="1"/>
  <c r="C63" i="6"/>
  <c r="E63" i="6" s="1"/>
  <c r="F63" i="6" s="1"/>
  <c r="G63" i="6" s="1"/>
  <c r="C64" i="6"/>
  <c r="E64" i="6" s="1"/>
  <c r="F64" i="6" s="1"/>
  <c r="G64" i="6" s="1"/>
  <c r="C65" i="6"/>
  <c r="E65" i="6" s="1"/>
  <c r="F65" i="6" s="1"/>
  <c r="G65" i="6" s="1"/>
  <c r="C66" i="6"/>
  <c r="E66" i="6" s="1"/>
  <c r="F66" i="6" s="1"/>
  <c r="G66" i="6" s="1"/>
  <c r="C67" i="6"/>
  <c r="E67" i="6" s="1"/>
  <c r="F67" i="6" s="1"/>
  <c r="G67" i="6" s="1"/>
  <c r="C68" i="6"/>
  <c r="E68" i="6" s="1"/>
  <c r="F68" i="6" s="1"/>
  <c r="G68" i="6" s="1"/>
  <c r="C69" i="6"/>
  <c r="E69" i="6" s="1"/>
  <c r="F69" i="6" s="1"/>
  <c r="G69" i="6" s="1"/>
  <c r="C70" i="6"/>
  <c r="E70" i="6" s="1"/>
  <c r="F70" i="6" s="1"/>
  <c r="G70" i="6" s="1"/>
  <c r="C71" i="6"/>
  <c r="E71" i="6" s="1"/>
  <c r="F71" i="6" s="1"/>
  <c r="G71" i="6" s="1"/>
  <c r="C72" i="6"/>
  <c r="E72" i="6" s="1"/>
  <c r="F72" i="6" s="1"/>
  <c r="G72" i="6" s="1"/>
  <c r="C73" i="6"/>
  <c r="E73" i="6" s="1"/>
  <c r="F73" i="6" s="1"/>
  <c r="G73" i="6" s="1"/>
  <c r="C74" i="6"/>
  <c r="E74" i="6" s="1"/>
  <c r="F74" i="6" s="1"/>
  <c r="G74" i="6" s="1"/>
  <c r="C75" i="6"/>
  <c r="E75" i="6" s="1"/>
  <c r="F75" i="6" s="1"/>
  <c r="G75" i="6" s="1"/>
  <c r="C76" i="6"/>
  <c r="E76" i="6" s="1"/>
  <c r="F76" i="6" s="1"/>
  <c r="G76" i="6" s="1"/>
  <c r="C77" i="6"/>
  <c r="E77" i="6" s="1"/>
  <c r="F77" i="6" s="1"/>
  <c r="G77" i="6" s="1"/>
  <c r="C78" i="6"/>
  <c r="E78" i="6" s="1"/>
  <c r="F78" i="6" s="1"/>
  <c r="G78" i="6" s="1"/>
  <c r="C79" i="6"/>
  <c r="E79" i="6" s="1"/>
  <c r="F79" i="6" s="1"/>
  <c r="G79" i="6" s="1"/>
  <c r="C80" i="6"/>
  <c r="E80" i="6" s="1"/>
  <c r="F80" i="6" s="1"/>
  <c r="G80" i="6" s="1"/>
  <c r="C81" i="6"/>
  <c r="E81" i="6" s="1"/>
  <c r="F81" i="6" s="1"/>
  <c r="G81" i="6" s="1"/>
  <c r="C82" i="6"/>
  <c r="E82" i="6" s="1"/>
  <c r="F82" i="6" s="1"/>
  <c r="G82" i="6" s="1"/>
  <c r="C83" i="6"/>
  <c r="E83" i="6" s="1"/>
  <c r="F83" i="6" s="1"/>
  <c r="G83" i="6" s="1"/>
  <c r="C84" i="6"/>
  <c r="E84" i="6" s="1"/>
  <c r="F84" i="6" s="1"/>
  <c r="G84" i="6" s="1"/>
  <c r="C85" i="6"/>
  <c r="E85" i="6" s="1"/>
  <c r="F85" i="6" s="1"/>
  <c r="G85" i="6" s="1"/>
  <c r="C86" i="6"/>
  <c r="E86" i="6" s="1"/>
  <c r="F86" i="6" s="1"/>
  <c r="G86" i="6" s="1"/>
  <c r="C87" i="6"/>
  <c r="E87" i="6" s="1"/>
  <c r="F87" i="6" s="1"/>
  <c r="G87" i="6" s="1"/>
  <c r="C88" i="6"/>
  <c r="E88" i="6" s="1"/>
  <c r="F88" i="6" s="1"/>
  <c r="G88" i="6" s="1"/>
  <c r="C89" i="6"/>
  <c r="E89" i="6" s="1"/>
  <c r="F89" i="6" s="1"/>
  <c r="G89" i="6" s="1"/>
  <c r="C90" i="6"/>
  <c r="E90" i="6" s="1"/>
  <c r="F90" i="6" s="1"/>
  <c r="G90" i="6" s="1"/>
  <c r="C91" i="6"/>
  <c r="E91" i="6" s="1"/>
  <c r="F91" i="6" s="1"/>
  <c r="G91" i="6" s="1"/>
  <c r="C92" i="6"/>
  <c r="E92" i="6" s="1"/>
  <c r="F92" i="6" s="1"/>
  <c r="G92" i="6" s="1"/>
  <c r="C93" i="6"/>
  <c r="E93" i="6" s="1"/>
  <c r="F93" i="6" s="1"/>
  <c r="G93" i="6" s="1"/>
  <c r="C94" i="6"/>
  <c r="E94" i="6" s="1"/>
  <c r="F94" i="6" s="1"/>
  <c r="G94" i="6" s="1"/>
  <c r="C95" i="6"/>
  <c r="E95" i="6" s="1"/>
  <c r="F95" i="6" s="1"/>
  <c r="G95" i="6" s="1"/>
  <c r="C13" i="6"/>
  <c r="E13" i="6" s="1"/>
  <c r="F13" i="6" s="1"/>
  <c r="G13" i="6" s="1"/>
  <c r="C14" i="6"/>
  <c r="E14" i="6" s="1"/>
  <c r="F14" i="6" s="1"/>
  <c r="G14" i="6" s="1"/>
  <c r="C15" i="6"/>
  <c r="E15" i="6" s="1"/>
  <c r="F15" i="6" s="1"/>
  <c r="G15" i="6" s="1"/>
  <c r="C12" i="6"/>
  <c r="E12" i="6" s="1"/>
  <c r="F12" i="6" s="1"/>
  <c r="G12" i="6" s="1"/>
  <c r="K10" i="6"/>
  <c r="K8" i="6"/>
</calcChain>
</file>

<file path=xl/sharedStrings.xml><?xml version="1.0" encoding="utf-8"?>
<sst xmlns="http://schemas.openxmlformats.org/spreadsheetml/2006/main" count="252" uniqueCount="210">
  <si>
    <t>Context of the Organization</t>
  </si>
  <si>
    <t>Leadership</t>
  </si>
  <si>
    <t>Planning</t>
  </si>
  <si>
    <t>Support</t>
  </si>
  <si>
    <t>Operation</t>
  </si>
  <si>
    <t>Performance Evaluation</t>
  </si>
  <si>
    <t>Improvement</t>
  </si>
  <si>
    <t>Number</t>
  </si>
  <si>
    <t>Description</t>
  </si>
  <si>
    <t>Task Numbers</t>
  </si>
  <si>
    <t>50001 Ready</t>
  </si>
  <si>
    <t>Planned</t>
  </si>
  <si>
    <t>Event</t>
  </si>
  <si>
    <t>Attendees</t>
  </si>
  <si>
    <t>Desired</t>
  </si>
  <si>
    <t>Revision Version:</t>
  </si>
  <si>
    <t>NOTES:</t>
  </si>
  <si>
    <t>Type/Location</t>
  </si>
  <si>
    <t>The following is a complete list of all 50001 Ready Navigator Tasks.</t>
  </si>
  <si>
    <t>Task 1</t>
  </si>
  <si>
    <t>An EnMS and Your Organization</t>
  </si>
  <si>
    <t>We determine the strategic issues that affect our ability to improve energy performance and achieve the goals of our 50001 Ready energy management system.</t>
  </si>
  <si>
    <t>Task 2</t>
  </si>
  <si>
    <t>People and Legal Requirements Affecting the EnMS</t>
  </si>
  <si>
    <t>We determine the interested parties and energy-related legal and other requirements relevant to our energy performance and the energy management system. At defined intervals, we review these requirements and evaluate our compliance with them.</t>
  </si>
  <si>
    <t>Task 3</t>
  </si>
  <si>
    <t>Scope and Boundaries</t>
  </si>
  <si>
    <t>We have documented and approved the scope and boundaries of our 50001 Ready energy management system.</t>
  </si>
  <si>
    <t>Task 4</t>
  </si>
  <si>
    <t>Management Commitment</t>
  </si>
  <si>
    <t>Our top management demonstrates leadership and commitment to continual improvement of energy performance and the effectiveness of the 50001 Ready system.</t>
  </si>
  <si>
    <t>Task 5</t>
  </si>
  <si>
    <t>Energy Policy</t>
  </si>
  <si>
    <t>We have an energy policy statement, which has been approved by top management and communicated across the organization.</t>
  </si>
  <si>
    <t>Task 6</t>
  </si>
  <si>
    <t>Energy Team and Resources</t>
  </si>
  <si>
    <t>We have an energy team authorized by top management to oversee the energy management system. Responsibilities and authorities are assigned and communicated, and processes are in place to identify and provide resources.</t>
  </si>
  <si>
    <t>Task 7</t>
  </si>
  <si>
    <t>Risks to EnMS Success</t>
  </si>
  <si>
    <t>We determine strategic risks and opportunities to ensure that our organization can achieve the intended outcomes of our energy management system and energy performance improvement. We plan and implement actions to address these risks and opportunities and evaluate the effectiveness of the actions taken.</t>
  </si>
  <si>
    <t>Task 8</t>
  </si>
  <si>
    <t>Energy Data Collection and Analysis</t>
  </si>
  <si>
    <t>We identify our energy sources and energy uses, have a data collection plan in place, and collect related energy and relevant variable data. We ensure the accuracy and repeatability of measurements. We analyze our energy use and consumption data.</t>
  </si>
  <si>
    <t>Task 9</t>
  </si>
  <si>
    <t>Significant Energy Uses (SEUs)</t>
  </si>
  <si>
    <t>We determine our significant energy uses (SEUs), identify and monitor their relevant variables and energy performance, and identify the persons that affect the SEUs. We have a process to review and update SEU data and related information, including our methods and criteria to determine that an energy use should be an SEU.</t>
  </si>
  <si>
    <t>Task 10</t>
  </si>
  <si>
    <t>Improvement Opportunities</t>
  </si>
  <si>
    <t>We identify and prioritize energy performance improvement opportunities, and have processes in place to update them.</t>
  </si>
  <si>
    <t>Task 11</t>
  </si>
  <si>
    <t>Energy Performance Indicators (EnPIs) and Baselines (EnBs)</t>
  </si>
  <si>
    <t>We identify energy performance indicators and energy baselines to measure and monitor our energy performance and to demonstrate energy performance improvement. We have a methodology for determining and updating them.</t>
  </si>
  <si>
    <t>Task 12</t>
  </si>
  <si>
    <t>Objectives and Targets</t>
  </si>
  <si>
    <t>We establish objectives and energy performance targets.</t>
  </si>
  <si>
    <t>Task 13</t>
  </si>
  <si>
    <t>Action Plans for Continual Improvement</t>
  </si>
  <si>
    <t>We develop action plans and implement improvement projects to achieve our objectives and energy targets.</t>
  </si>
  <si>
    <t>Task 14</t>
  </si>
  <si>
    <t>Competence and Training</t>
  </si>
  <si>
    <t>We ensure the competence of personnel whose work affects our energy performance and energy management system. We evaluate the effectiveness of actions taken to acquire competencies. We retain appropriate records of competencies and training.</t>
  </si>
  <si>
    <t>Task 15</t>
  </si>
  <si>
    <t>Awareness and Communication</t>
  </si>
  <si>
    <t>Our personnel and on-site contractors are aware of our energy policy and their energy-related roles and responsibilities. We have processes in place for internal and any applicable external energy management system communications.</t>
  </si>
  <si>
    <t>Task 16</t>
  </si>
  <si>
    <t>Documenting the EnMS</t>
  </si>
  <si>
    <t>We document information we determined is needed to ensure energy management system effectiveness and demonstrate energy performance improvement, as well as that suggested by the guidance of the 50001 Ready Navigator. We have processes in place for creating, updating, and controlling our documented information.</t>
  </si>
  <si>
    <t>Task 17</t>
  </si>
  <si>
    <t>Operational Controls</t>
  </si>
  <si>
    <t>We plan and control the processes related to our significant energy uses (SEUs) and action plans, and set operation and maintenance criteria where there are risks of significant deviations in energy performance. We operate the SEU and action-plan related processes in accordance with the criteria and communicate the criteria to relevant personnel. We control planned changes, along with outsourced processes related to SEUs.</t>
  </si>
  <si>
    <t>Task 18</t>
  </si>
  <si>
    <t>Energy Considerations in Design</t>
  </si>
  <si>
    <t>We consider energy performance improvement opportunities and operational controls when designing new, modified, or renovated sites, equipment, systems, and processes.</t>
  </si>
  <si>
    <t>Task 19</t>
  </si>
  <si>
    <t>Energy Considerations in Procurement</t>
  </si>
  <si>
    <t>We establish energy performance criteria spanning the operating life for purchases affecting energy performance, inform suppliers that this is a factor in procurement, and define and use specifications for energy supply purchases.</t>
  </si>
  <si>
    <t>Task 20</t>
  </si>
  <si>
    <t>Monitoring and Measurement of the EnMS</t>
  </si>
  <si>
    <t>We monitor trends in energy management system (EnMS) performance and evaluate the effectiveness of the EnMS in achieving intended outcomes and planned results. The methods used, the frequency of the monitoring, and when the results are analyzed and evaluated are defined.</t>
  </si>
  <si>
    <t>Task 21</t>
  </si>
  <si>
    <t>Monitoring and Measurement of Energy Performance Improvement</t>
  </si>
  <si>
    <t>Task 22</t>
  </si>
  <si>
    <t>Internal Audit</t>
  </si>
  <si>
    <t>We conduct internal audits of the 50001 Ready energy management system at specified intervals and report the results to relevant management. We identify trends in internal audit results for consideration in management review.</t>
  </si>
  <si>
    <t>Task 23</t>
  </si>
  <si>
    <t>Management Review</t>
  </si>
  <si>
    <t>Task 24</t>
  </si>
  <si>
    <t>Corrective Actions</t>
  </si>
  <si>
    <t>We identify nonconformities and other problems in the 50001 Ready energy management system and take appropriate corrective action.</t>
  </si>
  <si>
    <t>Task 25</t>
  </si>
  <si>
    <t>Continual Improvement</t>
  </si>
  <si>
    <t>We have a 50001 Ready energy management system and continually improve its processes and interactions. We continually improve the suitability, adequacy and effectiveness of our energy management system. We achieve and demonstrate continual energy performance improvement.</t>
  </si>
  <si>
    <t>50001 Ready Navigator Tasks</t>
  </si>
  <si>
    <r>
      <t xml:space="preserve">We monitor and measure the key characteristics of processes that affect our energy performance. We define the methods used, the frequency of the monitoring and measurement, and when the results are analyzed and evaluated. We </t>
    </r>
    <r>
      <rPr>
        <b/>
        <u/>
        <sz val="11"/>
        <color theme="1"/>
        <rFont val="Calibri"/>
        <family val="2"/>
        <scheme val="minor"/>
      </rPr>
      <t>evaluate our energy performance improvemen</t>
    </r>
    <r>
      <rPr>
        <sz val="11"/>
        <color theme="1"/>
        <rFont val="Calibri"/>
        <family val="2"/>
        <scheme val="minor"/>
      </rPr>
      <t>t and investigate and respond to significant deviations in energy performance.</t>
    </r>
  </si>
  <si>
    <t>We define the intervals at which top management will review the energy management system (EnMS) and energy performance. We identify who must participate in the management review. We compile the relevant data and information (inputs) needed for the management review and prepare this information for presentation. We determine if the EnMS continues to be suitable, adequate, effective, and aligned with your organization’s strategic direction.</t>
  </si>
  <si>
    <t>Session</t>
  </si>
  <si>
    <t>Webinar</t>
  </si>
  <si>
    <t xml:space="preserve">50001 Ready Task </t>
  </si>
  <si>
    <t>50001: 2018 Section</t>
  </si>
  <si>
    <t>Task 1: An EnMS and Your Organization</t>
  </si>
  <si>
    <t>Task 2: People and Legal Requirements Affecting the EnMS</t>
  </si>
  <si>
    <t>4.2, 9.1.2</t>
  </si>
  <si>
    <t>Task 3: Scope and Boundaries</t>
  </si>
  <si>
    <t>Task 4: Management Commitment</t>
  </si>
  <si>
    <t>Task 5: Energy Policy</t>
  </si>
  <si>
    <t>5.1 b), 5.2</t>
  </si>
  <si>
    <t>Task 6: Energy Team and Resources</t>
  </si>
  <si>
    <t>Task 7: Risks to EnMS Success</t>
  </si>
  <si>
    <t>Task 8: Energy Data and Collection</t>
  </si>
  <si>
    <t>6.3, 6.6, 9.1.1</t>
  </si>
  <si>
    <t>Task 9: Significant Energy Uses (SEUs)</t>
  </si>
  <si>
    <t>6.3 b)</t>
  </si>
  <si>
    <t>Task 10: Improvement Opportunities</t>
  </si>
  <si>
    <t>6.3 d)</t>
  </si>
  <si>
    <t>Task 11: Energy Performance Indicators (EnPIs) and Baselines (EnBs)</t>
  </si>
  <si>
    <t>6.4, 6.5</t>
  </si>
  <si>
    <t>Task 12: Objectives and Targets</t>
  </si>
  <si>
    <t>6.2.1, 6.2.2</t>
  </si>
  <si>
    <t>Task 13: Action Plans for Continual Improvement</t>
  </si>
  <si>
    <t>6.2.3</t>
  </si>
  <si>
    <t>Task 14: Competence and Training</t>
  </si>
  <si>
    <t>Task 15: Awareness and Communication</t>
  </si>
  <si>
    <t>5.1 f), 7.3, 7.4</t>
  </si>
  <si>
    <t>Task 16: Documenting the EnMS</t>
  </si>
  <si>
    <t>Task 17: Operational Controls</t>
  </si>
  <si>
    <t>Task 18: Energy Considerations in Design</t>
  </si>
  <si>
    <t>Task 19: Energy Considerations in Procurement</t>
  </si>
  <si>
    <t>Task 20: Monitoring and Measurement of the EnMS</t>
  </si>
  <si>
    <t>9.1.1</t>
  </si>
  <si>
    <t>Task 21: Monitoring and Measurement of Energy Perf. Improvement</t>
  </si>
  <si>
    <t>Task 22: Internal Audit</t>
  </si>
  <si>
    <t>Task 23: Management Review</t>
  </si>
  <si>
    <t>Task 24: Corrective Actions</t>
  </si>
  <si>
    <t>Task 25: Continual Improvement</t>
  </si>
  <si>
    <t>4.4, 10.2</t>
  </si>
  <si>
    <t>Revisit</t>
  </si>
  <si>
    <t>SESSION #</t>
  </si>
  <si>
    <t>TASK Description</t>
  </si>
  <si>
    <t xml:space="preserve">Energy Managers
Facility Managers
Plant Engineers
Environmental Managers
Utility Account Managers
Others
</t>
  </si>
  <si>
    <t>DATE/TIME</t>
  </si>
  <si>
    <t xml:space="preserve"> 1-7 </t>
  </si>
  <si>
    <t xml:space="preserve"> 8-9 </t>
  </si>
  <si>
    <t xml:space="preserve">Energy Managers
Facility Managers
Plant Engineers
Environmental Managers
Utility Account Managers
Operations &amp; Maintenance
Others
</t>
  </si>
  <si>
    <t xml:space="preserve"> 10-13 </t>
  </si>
  <si>
    <t xml:space="preserve">Where does all the Energy Go?
The Energy Review Kick Off
</t>
  </si>
  <si>
    <t>Introduction to 50001: The Energy Management System</t>
  </si>
  <si>
    <t>Introduction to 50001 - Energy Management System</t>
  </si>
  <si>
    <t>ALL</t>
  </si>
  <si>
    <t>Wrap up and Review</t>
  </si>
  <si>
    <t xml:space="preserve"> 14-19</t>
  </si>
  <si>
    <t>Engaging Other Functions into the EnMS</t>
  </si>
  <si>
    <t xml:space="preserve"> 20-21</t>
  </si>
  <si>
    <t xml:space="preserve"> 22-25 </t>
  </si>
  <si>
    <t>Review of
ALL Tasks</t>
  </si>
  <si>
    <t>Evaluating Performance</t>
  </si>
  <si>
    <r>
      <rPr>
        <b/>
        <sz val="14"/>
        <color theme="1"/>
        <rFont val="Calibri"/>
        <family val="2"/>
        <scheme val="minor"/>
      </rPr>
      <t>Wrap Up and
Next Steps</t>
    </r>
    <r>
      <rPr>
        <sz val="14"/>
        <color theme="1"/>
        <rFont val="Calibri"/>
        <family val="2"/>
        <scheme val="minor"/>
      </rPr>
      <t xml:space="preserve">
</t>
    </r>
  </si>
  <si>
    <t>2) Detailed descriptions for the 25, 50001 Ready tasks are on tab three</t>
  </si>
  <si>
    <t>1) Cross reference from the 50001 Ready navigator task to the ISO 50001 standard paragraph section is on tab two</t>
  </si>
  <si>
    <t xml:space="preserve">Understand data collection processes:  Who, what, where, why, when and how for monitoring and measuring.
Learn the two key PIE CHARTs process to show energy IN and energy CONSUMPTION.
Understand the processes for determination of significant energy users (SEUs).
Understand relevant variables and how to select and apply there.
</t>
  </si>
  <si>
    <t xml:space="preserve">Understand the context of a 50001 EnMS.
Outline and confirm top management commitment.
Confirm scope and boundaries.
Review legal requirements, energy team,  and energy policy.
Discuss the organization of the energy team.
Review the evaluation and management of risk. </t>
  </si>
  <si>
    <t xml:space="preserve">Verify effectiveness of data collection.
Review your selection of  SEUs.
Understand processes for selecting improvement opportunities.
Learn the selection processes for EnPIs and EnBs.
Learn how to set up and implement objectives, targets and action plans.
</t>
  </si>
  <si>
    <t xml:space="preserve">Learn  about energy performance including the who, what, where, why, when and how of energy measurement, monitoring, analysis and evaluation.
Understand methods to evaluate energy performance improvement including use of relevant variables and linear regression.
Learn how to verify the effectiveness of the EnMS including action plans, EnPIs, and SEUs.
</t>
  </si>
  <si>
    <t>Ensuring Continual Improvement</t>
  </si>
  <si>
    <r>
      <t xml:space="preserve">Energy Managers
Facility Managers
Plant Engineers
Environmental Managers
Utility Account Managers
</t>
    </r>
    <r>
      <rPr>
        <b/>
        <sz val="11"/>
        <color rgb="FFFF0000"/>
        <rFont val="Calibri"/>
        <family val="2"/>
        <scheme val="minor"/>
      </rPr>
      <t xml:space="preserve">Purchasing/Procurement
Product Design Engineers
O&amp;M Teams
</t>
    </r>
    <r>
      <rPr>
        <sz val="11"/>
        <rFont val="Calibri"/>
        <family val="2"/>
        <scheme val="minor"/>
      </rPr>
      <t>Others</t>
    </r>
  </si>
  <si>
    <t>Learn to plan and execute an internal auditing process for the EnMS.
Understand how to conduct a management review, including inputs and outputs.
Learn how to deal with EnMS nonconformities including needs for action, implementation of corrective actions, and verifying effectiveness.
Understand the need for the continual improvement of the EnMS beyond the initial implementation.</t>
  </si>
  <si>
    <t>Review highlights of all 25 tasks for 50001 Ready.
Check on all playbooks.
Time for Q&amp;A on all tasks and playbooks.
Review next steps and how to apply for 50001 Ready Recognition from DOE.</t>
  </si>
  <si>
    <t>Understand EnMS requirements for competence, training, awareness, communication, and documentation.
Learn how to develop operational controls for SEUs and action plans, and communicating this to operational personnel.
Understand how to define and react to signification deviations from intended energy performance.
Review energy aspects for design and procurement teams.</t>
  </si>
  <si>
    <t>Terms</t>
  </si>
  <si>
    <t>EnMS = Energy Management System</t>
  </si>
  <si>
    <t>SEU = Significant Energy Use</t>
  </si>
  <si>
    <t>EnPI = Energy Performance Indicator</t>
  </si>
  <si>
    <t>EnB= Energy Baseline</t>
  </si>
  <si>
    <t>Sorting out the Energy Data
 Energy Review Continued</t>
  </si>
  <si>
    <t>WEBINAR</t>
  </si>
  <si>
    <t>Highlight when COMPLETED</t>
  </si>
  <si>
    <t>WHO</t>
  </si>
  <si>
    <t>Laying the Foundation for 50001</t>
  </si>
  <si>
    <t>5.1 g), 5.1 i), 5.3, 7.1</t>
  </si>
  <si>
    <t>Intro to
ALL Tasks, 1-25</t>
  </si>
  <si>
    <t xml:space="preserve">50001 Ready Cohort Calendar </t>
  </si>
  <si>
    <t>Content/Objectives/Outcomes</t>
  </si>
  <si>
    <t>ORNL 50001 Ready Training</t>
  </si>
  <si>
    <r>
      <rPr>
        <b/>
        <u/>
        <sz val="11"/>
        <color theme="1"/>
        <rFont val="Calibri"/>
        <family val="2"/>
        <scheme val="minor"/>
      </rPr>
      <t xml:space="preserve">Prepare for Session FOUR:
</t>
    </r>
    <r>
      <rPr>
        <sz val="11"/>
        <color theme="1"/>
        <rFont val="Calibri"/>
        <family val="2"/>
        <scheme val="minor"/>
      </rPr>
      <t>Review tasks 10-13 in 50001 Ready
Do you currently identify, list and rank your energy improvement opportunities (10)?
Have you determined key characteristics to use for energy performance indicators (EnPIs) (11)?
Do you have good historic energy data to establish energy baselines (EnBs) (11)?
Are detailed objectives and energy targets outlined and approved? Were SEUs considered? (12) 
Have action plans been developed for implementing energy projects that will help you meet you targets? (13)
Download 50001 Ready playbooks for tasks 8-9 and began working on these.
Update task status on the 50001 Ready navigator.</t>
    </r>
  </si>
  <si>
    <r>
      <rPr>
        <b/>
        <u/>
        <sz val="11"/>
        <color theme="1"/>
        <rFont val="Calibri"/>
        <family val="2"/>
        <scheme val="minor"/>
      </rPr>
      <t>Prepare for Session TWO:</t>
    </r>
    <r>
      <rPr>
        <sz val="11"/>
        <color theme="1"/>
        <rFont val="Calibri"/>
        <family val="2"/>
        <scheme val="minor"/>
      </rPr>
      <t xml:space="preserve">
Review task 1-7 in 50001 Ready.
Consider your legal requirements (2).
Consider your scope and boundaries (3).
Do you have top management commitment (4)?
Do you have an energy policy (5)?
Do you have an energy team (6)?
</t>
    </r>
  </si>
  <si>
    <r>
      <rPr>
        <b/>
        <u/>
        <sz val="11"/>
        <color theme="1"/>
        <rFont val="Calibri"/>
        <family val="2"/>
        <scheme val="minor"/>
      </rPr>
      <t>Prepare for Session THREE:</t>
    </r>
    <r>
      <rPr>
        <sz val="11"/>
        <color theme="1"/>
        <rFont val="Calibri"/>
        <family val="2"/>
        <scheme val="minor"/>
      </rPr>
      <t xml:space="preserve">
Review tasks 8-9 in 50001 Ready.
Be prepared to discuss your site energy data collection methods (8).
Do you know your significant energy users (SEUs) by equipment, process, or system? (9)
Download 50001 Ready playbooks for tasks 1-7 and began working on these.
Update task status on the 50001 Ready navigator.</t>
    </r>
  </si>
  <si>
    <r>
      <rPr>
        <b/>
        <u/>
        <sz val="11"/>
        <color theme="1"/>
        <rFont val="Calibri"/>
        <family val="2"/>
        <scheme val="minor"/>
      </rPr>
      <t>Prepare for Session FIVE:</t>
    </r>
    <r>
      <rPr>
        <sz val="11"/>
        <color theme="1"/>
        <rFont val="Calibri"/>
        <family val="2"/>
        <scheme val="minor"/>
      </rPr>
      <t xml:space="preserve">
Review tasks 14-19 in 50001 Ready.
How do you determine competence of operators of SEUs (14)?
Is the entire site aware of energy policy and energy saving goals (15)?
Have you defined operational controls for SEUs and action plans (17)?
Are procurement and design functions currently engaged relative to energy efforts (18, 19)?
Download 50001 Ready playbooks for tasks 10-13 and began working on these.
Update task status on the 50001 Ready navigator.</t>
    </r>
  </si>
  <si>
    <r>
      <rPr>
        <b/>
        <u/>
        <sz val="11"/>
        <color theme="1"/>
        <rFont val="Calibri"/>
        <family val="2"/>
        <scheme val="minor"/>
      </rPr>
      <t>Prepare for Session SIX:</t>
    </r>
    <r>
      <rPr>
        <sz val="11"/>
        <color theme="1"/>
        <rFont val="Calibri"/>
        <family val="2"/>
        <scheme val="minor"/>
      </rPr>
      <t xml:space="preserve">
Review tasks 20-21 in 50001 Ready.
Do you currently evaluate your energy performance, year over year? How?
Are significant deviations from your planned energy performance investigated (20, 21)?
Is monitoring and measuring to evaluate your EnMS and energy performance well defined (20,21)?
Download 50001 Ready playbooks for tasks 14-19 and began working on these.
Update task status on the 50001 Ready navigator.</t>
    </r>
  </si>
  <si>
    <r>
      <rPr>
        <b/>
        <u/>
        <sz val="11"/>
        <color theme="1"/>
        <rFont val="Calibri"/>
        <family val="2"/>
        <scheme val="minor"/>
      </rPr>
      <t>Prepare for Session SEVEN:</t>
    </r>
    <r>
      <rPr>
        <sz val="11"/>
        <color theme="1"/>
        <rFont val="Calibri"/>
        <family val="2"/>
        <scheme val="minor"/>
      </rPr>
      <t xml:space="preserve">
Review tasks 22-25 in 50001 Ready.
Have you selected internal auditors and set up an internal audit plan (22)?
Are audit findings recorded and corrected (22)?
Does top management review the EnMS periodically and provide input and guidance (23)?
Do you maintain records on any nonconformities, actions taken, and the effectiveness of corrective action (24)?
Download 50001 Ready playbooks for tasks 20-21 and began working on these.
Update task status on the 50001 Ready navigator.</t>
    </r>
  </si>
  <si>
    <r>
      <rPr>
        <b/>
        <u/>
        <sz val="11"/>
        <color theme="1"/>
        <rFont val="Calibri"/>
        <family val="2"/>
        <scheme val="minor"/>
      </rPr>
      <t>Prepare for Session EIGHT:</t>
    </r>
    <r>
      <rPr>
        <sz val="11"/>
        <color theme="1"/>
        <rFont val="Calibri"/>
        <family val="2"/>
        <scheme val="minor"/>
      </rPr>
      <t xml:space="preserve">
Do you feel ready to conduct and internal audit of your EnMS?
Do you feel ready to conduct a management review?
Do you feel good about building your energy model and evaluating your energy performance improvement?
Download 50001 Ready playbooks for tasks 22-25 and began working on these.
Review your status on ALL task playbooks.
Update task status on the 50001 Ready navigator.</t>
    </r>
  </si>
  <si>
    <r>
      <t>I</t>
    </r>
    <r>
      <rPr>
        <sz val="11"/>
        <color theme="1"/>
        <rFont val="Calibri"/>
        <family val="2"/>
        <scheme val="minor"/>
      </rPr>
      <t>ntroduction to strategic energy management and continuous improvement
Introduction to ISO 50001 – Energy Management Standard
Introduction and practical exercise on the 50001 Ready Navigator including:
  - Setting up a multi-site account
  - Moving around the site
  - Updating task status and the dashboard
  - Resources and downloads
Leveraging ISO 9000, 14000, and 45001, as applicable
Review of the training schedule and process for preparation, homework, webinars, and check ins.</t>
    </r>
  </si>
  <si>
    <r>
      <rPr>
        <b/>
        <u/>
        <sz val="11"/>
        <color theme="1"/>
        <rFont val="Calibri"/>
        <family val="2"/>
        <scheme val="minor"/>
      </rPr>
      <t>Prepare for Session ONE:</t>
    </r>
    <r>
      <rPr>
        <sz val="11"/>
        <color theme="1"/>
        <rFont val="Calibri"/>
        <family val="2"/>
        <scheme val="minor"/>
      </rPr>
      <t xml:space="preserve">
Set up your 50001 Ready account.
If desired, purchase and download the ISO 50001: 2018 standard</t>
    </r>
  </si>
  <si>
    <t>Preparations for FIRST Event</t>
  </si>
  <si>
    <t>Preparations</t>
  </si>
  <si>
    <t>for the NEXT Event</t>
  </si>
  <si>
    <t>MLS</t>
  </si>
  <si>
    <t>Presenter</t>
  </si>
  <si>
    <t>typical MMBTU total site</t>
  </si>
  <si>
    <t>typical production units</t>
  </si>
  <si>
    <t>ORIGINAL - 01/14/2022</t>
  </si>
  <si>
    <t>Tuesday,
January 18, 2022
10:00 a.m. to
12:30 p.m. EST</t>
  </si>
  <si>
    <t>Tuesday,
January 25, 2022
10:00 a.m. to
12:30 p.m. EST</t>
  </si>
  <si>
    <t>Tuesday,
February 1, 2022
10:00 a.m. to
12:30 p.m. EST</t>
  </si>
  <si>
    <t>Tuesday,
February 8, 2022
10:00 a.m. to
12:30 p.m. EST</t>
  </si>
  <si>
    <t>Tuesday,
February 15, 2022
10:00 a.m. to
12:30 p.m. EST</t>
  </si>
  <si>
    <t>Tuesday,
February 22, 2022
10:00 a.m. to
12:30 p.m. EST</t>
  </si>
  <si>
    <t>Tuesday,
March 1, 2022
10:00 a.m. to
12:30 p.m. EST</t>
  </si>
  <si>
    <t>Tuesday,
March 8, 2022
10:00 a.m. to
12:30 p.m. EST</t>
  </si>
  <si>
    <t>JLA</t>
  </si>
  <si>
    <t>MLS/JLA</t>
  </si>
  <si>
    <t>January - March 2022: EIGHT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</si>
</sst>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
    <numFmt numFmtId="165" formatCode="[$-409]mmmm\ d\,\ yyyy;@"/>
    <numFmt numFmtId="166" formatCode="mmm\-yyyy"/>
    <numFmt numFmtId="167" formatCode="0.000"/>
    <numFmt numFmtId="168" formatCode="#,##0.000_);[Red]\(#,##0.000\)"/>
  </numFmts>
  <fonts count="23" x14ac:knownFonts="1">
    <font>
      <sz val="11"/>
      <color theme="1"/>
      <name val="Calibri"/>
      <family val="2"/>
      <scheme val="minor"/>
    </font>
    <font>
      <b/>
      <sz val="11"/>
      <color theme="1"/>
      <name val="Calibri"/>
      <family val="2"/>
      <scheme val="minor"/>
    </font>
    <font>
      <b/>
      <sz val="24"/>
      <color theme="1"/>
      <name val="Calibri"/>
      <family val="2"/>
      <scheme val="minor"/>
    </font>
    <font>
      <b/>
      <sz val="12"/>
      <color theme="1"/>
      <name val="Calibri"/>
      <family val="2"/>
      <scheme val="minor"/>
    </font>
    <font>
      <b/>
      <sz val="14"/>
      <color theme="1"/>
      <name val="Calibri"/>
      <family val="2"/>
      <scheme val="minor"/>
    </font>
    <font>
      <b/>
      <sz val="26"/>
      <color theme="1"/>
      <name val="Calibri"/>
      <family val="2"/>
      <scheme val="minor"/>
    </font>
    <font>
      <sz val="12"/>
      <color theme="1"/>
      <name val="Calibri"/>
      <family val="2"/>
      <scheme val="minor"/>
    </font>
    <font>
      <sz val="14"/>
      <color theme="1"/>
      <name val="Calibri"/>
      <family val="2"/>
      <scheme val="minor"/>
    </font>
    <font>
      <sz val="24"/>
      <color theme="1"/>
      <name val="Calibri"/>
      <family val="2"/>
      <scheme val="minor"/>
    </font>
    <font>
      <b/>
      <u/>
      <sz val="11"/>
      <color theme="1"/>
      <name val="Calibri"/>
      <family val="2"/>
      <scheme val="minor"/>
    </font>
    <font>
      <b/>
      <sz val="18"/>
      <color theme="1"/>
      <name val="Calibri"/>
      <family val="2"/>
      <scheme val="minor"/>
    </font>
    <font>
      <sz val="20"/>
      <color theme="1"/>
      <name val="Calibri"/>
      <family val="2"/>
      <scheme val="minor"/>
    </font>
    <font>
      <b/>
      <sz val="20"/>
      <color theme="1"/>
      <name val="Calibri"/>
      <family val="2"/>
      <scheme val="minor"/>
    </font>
    <font>
      <sz val="8"/>
      <name val="Calibri"/>
      <family val="2"/>
      <scheme val="minor"/>
    </font>
    <font>
      <b/>
      <sz val="11"/>
      <color rgb="FFFF0000"/>
      <name val="Calibri"/>
      <family val="2"/>
      <scheme val="minor"/>
    </font>
    <font>
      <sz val="11"/>
      <name val="Calibri"/>
      <family val="2"/>
      <scheme val="minor"/>
    </font>
    <font>
      <b/>
      <sz val="12"/>
      <color rgb="FF000000"/>
      <name val="Calibri"/>
      <family val="2"/>
    </font>
    <font>
      <sz val="12"/>
      <color rgb="FF000000"/>
      <name val="Calibri"/>
      <family val="2"/>
    </font>
    <font>
      <sz val="16"/>
      <color rgb="FF000000"/>
      <name val="Calibri"/>
      <family val="2"/>
    </font>
    <font>
      <b/>
      <sz val="16"/>
      <color theme="1"/>
      <name val="Calibri"/>
      <family val="2"/>
      <scheme val="minor"/>
    </font>
    <font>
      <b/>
      <sz val="11"/>
      <color rgb="FF0000FF"/>
      <name val="Calibri"/>
      <family val="2"/>
      <scheme val="minor"/>
    </font>
    <font>
      <b/>
      <sz val="11"/>
      <color rgb="FFFF00FF"/>
      <name val="Calibri"/>
      <family val="2"/>
      <scheme val="minor"/>
    </font>
    <font>
      <b/>
      <sz val="14"/>
      <color rgb="FFFF00FF"/>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99"/>
        <bgColor indexed="64"/>
      </patternFill>
    </fill>
    <fill>
      <patternFill patternType="solid">
        <fgColor rgb="FF66FF99"/>
        <bgColor indexed="64"/>
      </patternFill>
    </fill>
    <fill>
      <patternFill patternType="solid">
        <fgColor rgb="FFFF99CC"/>
        <bgColor indexed="64"/>
      </patternFill>
    </fill>
    <fill>
      <patternFill patternType="solid">
        <fgColor theme="5" tint="0.59999389629810485"/>
        <bgColor indexed="64"/>
      </patternFill>
    </fill>
    <fill>
      <patternFill patternType="solid">
        <fgColor rgb="FF99FFCC"/>
        <bgColor indexed="64"/>
      </patternFill>
    </fill>
    <fill>
      <patternFill patternType="solid">
        <fgColor rgb="FF99CC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8">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centerContinuous" vertical="center"/>
    </xf>
    <xf numFmtId="0" fontId="3" fillId="3" borderId="1" xfId="0" applyFont="1" applyFill="1" applyBorder="1" applyAlignment="1">
      <alignment horizontal="center" vertical="center"/>
    </xf>
    <xf numFmtId="0" fontId="0" fillId="0" borderId="1" xfId="0" applyBorder="1" applyAlignment="1">
      <alignment horizontal="left" vertical="center" wrapText="1" indent="1"/>
    </xf>
    <xf numFmtId="0" fontId="2" fillId="0" borderId="0" xfId="0" applyFont="1" applyAlignment="1">
      <alignment horizontal="center" vertical="center"/>
    </xf>
    <xf numFmtId="164" fontId="0" fillId="0" borderId="0" xfId="0" applyNumberFormat="1" applyAlignment="1">
      <alignment horizontal="center" vertical="center"/>
    </xf>
    <xf numFmtId="164" fontId="0" fillId="0" borderId="0" xfId="0" applyNumberFormat="1"/>
    <xf numFmtId="0" fontId="0" fillId="0" borderId="0" xfId="0" applyAlignment="1">
      <alignment horizontal="left" vertical="center" wrapText="1" indent="1"/>
    </xf>
    <xf numFmtId="0" fontId="3" fillId="0" borderId="0" xfId="0" applyFont="1" applyAlignment="1">
      <alignment horizontal="center" vertical="center"/>
    </xf>
    <xf numFmtId="0" fontId="0" fillId="0" borderId="0" xfId="0" applyAlignment="1">
      <alignment horizontal="left" vertical="center" indent="1"/>
    </xf>
    <xf numFmtId="164" fontId="1" fillId="2" borderId="1" xfId="0" applyNumberFormat="1" applyFont="1" applyFill="1" applyBorder="1" applyAlignment="1">
      <alignment horizontal="center" vertical="center"/>
    </xf>
    <xf numFmtId="165" fontId="6" fillId="0" borderId="0" xfId="0" applyNumberFormat="1" applyFont="1" applyAlignment="1">
      <alignment horizontal="center" vertical="center" wrapText="1"/>
    </xf>
    <xf numFmtId="0" fontId="7" fillId="0" borderId="0" xfId="0" applyFont="1" applyAlignment="1">
      <alignment horizontal="center" vertical="center" wrapText="1"/>
    </xf>
    <xf numFmtId="0" fontId="8" fillId="0" borderId="0" xfId="0" applyFont="1"/>
    <xf numFmtId="0" fontId="0" fillId="0" borderId="0" xfId="0" applyAlignment="1">
      <alignment horizontal="center"/>
    </xf>
    <xf numFmtId="0" fontId="7" fillId="0" borderId="0" xfId="0" applyFont="1"/>
    <xf numFmtId="0" fontId="3" fillId="6" borderId="1"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7"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8"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indent="1"/>
    </xf>
    <xf numFmtId="0" fontId="2" fillId="0" borderId="0" xfId="0" applyFont="1" applyAlignment="1">
      <alignment horizontal="left" vertical="center" indent="1"/>
    </xf>
    <xf numFmtId="0" fontId="7" fillId="5" borderId="1" xfId="0" applyFont="1" applyFill="1" applyBorder="1" applyAlignment="1">
      <alignment vertical="center"/>
    </xf>
    <xf numFmtId="0" fontId="7" fillId="5" borderId="1" xfId="0" applyFont="1" applyFill="1" applyBorder="1" applyAlignment="1">
      <alignment horizontal="center" vertical="center"/>
    </xf>
    <xf numFmtId="0" fontId="7" fillId="6" borderId="1" xfId="0" applyFont="1" applyFill="1" applyBorder="1" applyAlignment="1">
      <alignment vertical="center"/>
    </xf>
    <xf numFmtId="0" fontId="7" fillId="6" borderId="1" xfId="0" applyFont="1" applyFill="1" applyBorder="1" applyAlignment="1">
      <alignment horizontal="center" vertical="center"/>
    </xf>
    <xf numFmtId="0" fontId="7" fillId="7" borderId="1" xfId="0" applyFont="1" applyFill="1" applyBorder="1" applyAlignment="1">
      <alignment vertical="center"/>
    </xf>
    <xf numFmtId="0" fontId="7" fillId="7" borderId="1" xfId="0" applyFont="1" applyFill="1" applyBorder="1" applyAlignment="1">
      <alignment horizontal="center" vertical="center"/>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0" fontId="7" fillId="3" borderId="1" xfId="0" applyFont="1" applyFill="1" applyBorder="1" applyAlignment="1">
      <alignment vertical="center"/>
    </xf>
    <xf numFmtId="0" fontId="7" fillId="3" borderId="1" xfId="0" applyFont="1" applyFill="1" applyBorder="1" applyAlignment="1">
      <alignment horizontal="center" vertical="center"/>
    </xf>
    <xf numFmtId="0" fontId="4" fillId="2" borderId="3" xfId="0" applyFont="1" applyFill="1" applyBorder="1"/>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7" fillId="9" borderId="1" xfId="0" applyFont="1" applyFill="1" applyBorder="1" applyAlignment="1">
      <alignment vertical="center"/>
    </xf>
    <xf numFmtId="0" fontId="7" fillId="9" borderId="1" xfId="0" applyFont="1" applyFill="1" applyBorder="1" applyAlignment="1">
      <alignment horizontal="center" vertical="center"/>
    </xf>
    <xf numFmtId="0" fontId="1"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3" fillId="9" borderId="1" xfId="0" applyFont="1" applyFill="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vertical="center"/>
    </xf>
    <xf numFmtId="0" fontId="12" fillId="0" borderId="1" xfId="0" applyFont="1" applyBorder="1" applyAlignment="1">
      <alignment horizontal="left" vertical="center" wrapText="1" indent="1"/>
    </xf>
    <xf numFmtId="0" fontId="2" fillId="0" borderId="1" xfId="0" applyFont="1" applyBorder="1" applyAlignment="1">
      <alignment horizontal="center" vertical="center"/>
    </xf>
    <xf numFmtId="0" fontId="7" fillId="0" borderId="1" xfId="0" applyFont="1" applyBorder="1" applyAlignment="1">
      <alignment horizontal="left" vertical="center" wrapText="1" indent="1"/>
    </xf>
    <xf numFmtId="0" fontId="6" fillId="0" borderId="1" xfId="0" applyFont="1" applyBorder="1" applyAlignment="1">
      <alignment horizontal="left" vertical="center" wrapText="1" indent="1"/>
    </xf>
    <xf numFmtId="0" fontId="0" fillId="6" borderId="1" xfId="0" applyFill="1" applyBorder="1" applyAlignment="1">
      <alignment horizontal="left" vertical="center" wrapText="1" indent="1"/>
    </xf>
    <xf numFmtId="16" fontId="12" fillId="6" borderId="1" xfId="0" applyNumberFormat="1" applyFont="1" applyFill="1" applyBorder="1" applyAlignment="1">
      <alignment horizontal="center" vertical="center" wrapText="1"/>
    </xf>
    <xf numFmtId="0" fontId="0" fillId="7" borderId="1" xfId="0" applyFill="1" applyBorder="1" applyAlignment="1">
      <alignment horizontal="left" vertical="center" wrapText="1" indent="1"/>
    </xf>
    <xf numFmtId="0" fontId="12" fillId="7" borderId="1" xfId="0" applyFont="1" applyFill="1" applyBorder="1" applyAlignment="1">
      <alignment horizontal="center" vertical="center" wrapText="1"/>
    </xf>
    <xf numFmtId="0" fontId="0" fillId="5" borderId="1" xfId="0" applyFill="1" applyBorder="1" applyAlignment="1">
      <alignment horizontal="left" vertical="center" wrapText="1" indent="1"/>
    </xf>
    <xf numFmtId="0" fontId="12" fillId="5"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0" fillId="3" borderId="1" xfId="0" applyFill="1" applyBorder="1" applyAlignment="1">
      <alignment horizontal="left" vertical="center" wrapText="1" indent="1"/>
    </xf>
    <xf numFmtId="0" fontId="0" fillId="0" borderId="1" xfId="0" applyFill="1" applyBorder="1" applyAlignment="1">
      <alignment horizontal="left" vertical="center" wrapText="1" indent="1"/>
    </xf>
    <xf numFmtId="0" fontId="0" fillId="8" borderId="1" xfId="0" applyFill="1" applyBorder="1" applyAlignment="1">
      <alignment horizontal="left" vertical="center" wrapText="1" indent="1"/>
    </xf>
    <xf numFmtId="0" fontId="12" fillId="9" borderId="1" xfId="0" applyFont="1" applyFill="1" applyBorder="1" applyAlignment="1">
      <alignment horizontal="center" vertical="center" wrapText="1"/>
    </xf>
    <xf numFmtId="0" fontId="0" fillId="9" borderId="1" xfId="0" applyFill="1" applyBorder="1" applyAlignment="1">
      <alignment horizontal="left" vertical="center" wrapText="1" indent="1"/>
    </xf>
    <xf numFmtId="0" fontId="0" fillId="0" borderId="1" xfId="0" applyFont="1" applyBorder="1" applyAlignment="1">
      <alignment horizontal="left" vertical="center" wrapText="1" indent="1"/>
    </xf>
    <xf numFmtId="0" fontId="0" fillId="0" borderId="12" xfId="0" applyBorder="1" applyAlignment="1">
      <alignment horizontal="left" vertical="center" wrapText="1" indent="1"/>
    </xf>
    <xf numFmtId="0" fontId="4" fillId="10" borderId="1" xfId="0" applyFont="1" applyFill="1" applyBorder="1" applyAlignment="1">
      <alignment horizontal="center" vertical="center"/>
    </xf>
    <xf numFmtId="0" fontId="7" fillId="10" borderId="3" xfId="0" applyFont="1" applyFill="1" applyBorder="1"/>
    <xf numFmtId="0" fontId="7" fillId="10" borderId="1" xfId="0" applyFont="1" applyFill="1" applyBorder="1" applyAlignment="1">
      <alignment horizontal="center" vertical="center"/>
    </xf>
    <xf numFmtId="0" fontId="4" fillId="10" borderId="1" xfId="0" applyFont="1" applyFill="1" applyBorder="1" applyAlignment="1">
      <alignment horizontal="center" vertical="center" wrapText="1"/>
    </xf>
    <xf numFmtId="0" fontId="0" fillId="10" borderId="1" xfId="0" applyFont="1" applyFill="1" applyBorder="1" applyAlignment="1">
      <alignment horizontal="left" vertical="center" wrapText="1" indent="1"/>
    </xf>
    <xf numFmtId="0" fontId="4" fillId="11" borderId="1" xfId="0" applyFont="1" applyFill="1" applyBorder="1" applyAlignment="1">
      <alignment horizontal="center" vertical="center"/>
    </xf>
    <xf numFmtId="0" fontId="7" fillId="11" borderId="3" xfId="0" applyFont="1" applyFill="1" applyBorder="1"/>
    <xf numFmtId="0" fontId="7" fillId="11" borderId="1" xfId="0" applyFont="1" applyFill="1" applyBorder="1" applyAlignment="1">
      <alignment horizontal="center" vertical="center"/>
    </xf>
    <xf numFmtId="0" fontId="0" fillId="11" borderId="1" xfId="0" applyFill="1" applyBorder="1" applyAlignment="1">
      <alignment horizontal="left" vertical="center" wrapText="1" indent="1"/>
    </xf>
    <xf numFmtId="16" fontId="4" fillId="11" borderId="1" xfId="0" applyNumberFormat="1" applyFont="1" applyFill="1" applyBorder="1" applyAlignment="1">
      <alignment horizontal="center" vertical="center" wrapText="1"/>
    </xf>
    <xf numFmtId="0" fontId="16" fillId="12" borderId="1" xfId="0" applyFont="1" applyFill="1" applyBorder="1" applyAlignment="1">
      <alignment horizontal="center"/>
    </xf>
    <xf numFmtId="0" fontId="17" fillId="12" borderId="2" xfId="0" applyFont="1" applyFill="1" applyBorder="1" applyAlignment="1">
      <alignment horizontal="left" vertical="center" indent="1"/>
    </xf>
    <xf numFmtId="0" fontId="0" fillId="12" borderId="3" xfId="0" applyFill="1" applyBorder="1" applyAlignment="1">
      <alignment horizontal="left" vertical="center" indent="1"/>
    </xf>
    <xf numFmtId="0" fontId="18" fillId="12" borderId="3" xfId="0" applyFont="1" applyFill="1" applyBorder="1" applyAlignment="1">
      <alignment horizontal="left" vertical="center" indent="1"/>
    </xf>
    <xf numFmtId="0" fontId="1" fillId="13" borderId="1" xfId="0" applyFont="1" applyFill="1" applyBorder="1" applyAlignment="1">
      <alignment horizontal="center" vertical="center"/>
    </xf>
    <xf numFmtId="0" fontId="11" fillId="8" borderId="1" xfId="0" applyFont="1" applyFill="1" applyBorder="1" applyAlignment="1">
      <alignment horizontal="center" vertical="center"/>
    </xf>
    <xf numFmtId="0" fontId="11" fillId="9"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5" borderId="1" xfId="0" applyFont="1" applyFill="1" applyBorder="1" applyAlignment="1">
      <alignment horizontal="center" vertical="center"/>
    </xf>
    <xf numFmtId="0" fontId="11" fillId="7" borderId="1" xfId="0" applyFont="1" applyFill="1" applyBorder="1" applyAlignment="1">
      <alignment horizontal="center" vertical="center"/>
    </xf>
    <xf numFmtId="0" fontId="11" fillId="6" borderId="1" xfId="0" applyFont="1" applyFill="1" applyBorder="1" applyAlignment="1">
      <alignment horizontal="center" vertical="center"/>
    </xf>
    <xf numFmtId="0" fontId="4" fillId="0" borderId="1" xfId="0" applyFont="1" applyBorder="1" applyAlignment="1">
      <alignment horizontal="left" vertical="center" wrapText="1"/>
    </xf>
    <xf numFmtId="0" fontId="4" fillId="0" borderId="0" xfId="0" applyFont="1" applyAlignment="1">
      <alignment horizontal="left" wrapText="1" indent="1"/>
    </xf>
    <xf numFmtId="0" fontId="4" fillId="0" borderId="1" xfId="0" applyFont="1" applyFill="1" applyBorder="1" applyAlignment="1">
      <alignment horizontal="left" vertical="center" wrapText="1"/>
    </xf>
    <xf numFmtId="0" fontId="4" fillId="0" borderId="0" xfId="0" applyFont="1" applyFill="1" applyAlignment="1">
      <alignment horizontal="left" wrapText="1" indent="1"/>
    </xf>
    <xf numFmtId="0" fontId="19" fillId="0" borderId="0" xfId="0" applyFont="1" applyAlignment="1">
      <alignment horizontal="left" vertical="center" indent="1"/>
    </xf>
    <xf numFmtId="0" fontId="19" fillId="0" borderId="0" xfId="0" applyFont="1" applyAlignment="1">
      <alignment horizontal="left"/>
    </xf>
    <xf numFmtId="2" fontId="10" fillId="2" borderId="1" xfId="0" applyNumberFormat="1"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165" fontId="3" fillId="2" borderId="1" xfId="0" applyNumberFormat="1" applyFont="1" applyFill="1" applyBorder="1" applyAlignment="1">
      <alignment horizontal="center" vertical="center" wrapText="1"/>
    </xf>
    <xf numFmtId="0" fontId="20" fillId="11" borderId="1" xfId="0" applyFont="1" applyFill="1" applyBorder="1" applyAlignment="1">
      <alignment horizontal="center" vertical="center"/>
    </xf>
    <xf numFmtId="0" fontId="2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20" fillId="7" borderId="1" xfId="0" applyFont="1" applyFill="1" applyBorder="1" applyAlignment="1">
      <alignment horizontal="center" vertical="center"/>
    </xf>
    <xf numFmtId="0" fontId="20" fillId="14" borderId="1" xfId="0" applyFont="1" applyFill="1" applyBorder="1" applyAlignment="1">
      <alignment horizontal="center" vertical="center"/>
    </xf>
    <xf numFmtId="0" fontId="20" fillId="3" borderId="1" xfId="0" applyFont="1" applyFill="1" applyBorder="1" applyAlignment="1">
      <alignment horizontal="center" vertical="center"/>
    </xf>
    <xf numFmtId="0" fontId="20" fillId="8" borderId="1" xfId="0" applyFont="1" applyFill="1" applyBorder="1" applyAlignment="1">
      <alignment horizontal="center" vertical="center"/>
    </xf>
    <xf numFmtId="0" fontId="20" fillId="9" borderId="1" xfId="0" applyFont="1" applyFill="1" applyBorder="1" applyAlignment="1">
      <alignment horizontal="center" vertical="center"/>
    </xf>
    <xf numFmtId="0" fontId="1" fillId="10" borderId="1" xfId="0" applyFont="1" applyFill="1" applyBorder="1" applyAlignment="1">
      <alignment horizontal="center" vertical="center"/>
    </xf>
    <xf numFmtId="0" fontId="1" fillId="2" borderId="1" xfId="0" applyFont="1" applyFill="1" applyBorder="1" applyAlignment="1">
      <alignment horizontal="center" vertical="center"/>
    </xf>
    <xf numFmtId="166" fontId="0" fillId="0" borderId="0" xfId="0" applyNumberFormat="1"/>
    <xf numFmtId="3" fontId="0" fillId="0" borderId="0" xfId="0" applyNumberFormat="1"/>
    <xf numFmtId="3" fontId="0" fillId="0" borderId="8" xfId="0" applyNumberFormat="1" applyBorder="1"/>
    <xf numFmtId="167" fontId="0" fillId="0" borderId="0" xfId="0" applyNumberFormat="1"/>
    <xf numFmtId="168" fontId="0" fillId="0" borderId="0" xfId="0" applyNumberFormat="1"/>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21" fillId="3" borderId="1" xfId="0" applyFont="1" applyFill="1" applyBorder="1" applyAlignment="1">
      <alignment horizontal="center" vertical="center"/>
    </xf>
    <xf numFmtId="0" fontId="21" fillId="14" borderId="1" xfId="0" applyFont="1" applyFill="1" applyBorder="1" applyAlignment="1">
      <alignment horizontal="center" vertical="center"/>
    </xf>
    <xf numFmtId="0" fontId="21" fillId="9" borderId="1" xfId="0" applyFont="1" applyFill="1" applyBorder="1" applyAlignment="1">
      <alignment horizontal="center" vertical="center"/>
    </xf>
    <xf numFmtId="0" fontId="22"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Medium9"/>
  <colors>
    <mruColors>
      <color rgb="FFFF00FF"/>
      <color rgb="FFBB9455"/>
      <color rgb="FFF4EB72"/>
      <color rgb="FFFFFF99"/>
      <color rgb="FF99FFCC"/>
      <color rgb="FFFF99CC"/>
      <color rgb="FF66FF99"/>
      <color rgb="FF00FFFF"/>
      <color rgb="FFFFCC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MMBTU per Gear Set</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C00000"/>
            </a:solidFill>
            <a:ln>
              <a:solidFill>
                <a:srgbClr val="C00000"/>
              </a:solidFill>
            </a:ln>
            <a:effectLst/>
          </c:spPr>
          <c:invertIfNegative val="0"/>
          <c:cat>
            <c:numRef>
              <c:f>'Ratio Metric'!$I$12:$I$95</c:f>
              <c:numCache>
                <c:formatCode>mmm\-yyyy</c:formatCode>
                <c:ptCount val="8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numCache>
            </c:numRef>
          </c:cat>
          <c:val>
            <c:numRef>
              <c:f>'Ratio Metric'!$J$12:$J$95</c:f>
              <c:numCache>
                <c:formatCode>#,##0.000_);[Red]\(#,##0.000\)</c:formatCode>
                <c:ptCount val="84"/>
                <c:pt idx="0">
                  <c:v>0.49413333333333331</c:v>
                </c:pt>
                <c:pt idx="1">
                  <c:v>0.49413333333333331</c:v>
                </c:pt>
                <c:pt idx="2">
                  <c:v>0.48870329670329671</c:v>
                </c:pt>
                <c:pt idx="3">
                  <c:v>0.48870329670329671</c:v>
                </c:pt>
                <c:pt idx="4">
                  <c:v>0.48870329670329671</c:v>
                </c:pt>
                <c:pt idx="5">
                  <c:v>0.48870329670329671</c:v>
                </c:pt>
                <c:pt idx="6">
                  <c:v>0.48870329670329671</c:v>
                </c:pt>
                <c:pt idx="7">
                  <c:v>0.48870329670329671</c:v>
                </c:pt>
                <c:pt idx="8">
                  <c:v>0.48870329670329671</c:v>
                </c:pt>
                <c:pt idx="9">
                  <c:v>0.48339130434782607</c:v>
                </c:pt>
                <c:pt idx="10">
                  <c:v>0.48339130434782607</c:v>
                </c:pt>
                <c:pt idx="11">
                  <c:v>0.48339130434782607</c:v>
                </c:pt>
                <c:pt idx="12">
                  <c:v>0.47819354838709677</c:v>
                </c:pt>
                <c:pt idx="13">
                  <c:v>0.47819354838709677</c:v>
                </c:pt>
                <c:pt idx="14">
                  <c:v>0.47819354838709677</c:v>
                </c:pt>
                <c:pt idx="15">
                  <c:v>0.47819354838709677</c:v>
                </c:pt>
                <c:pt idx="16">
                  <c:v>0.47819354838709677</c:v>
                </c:pt>
                <c:pt idx="17">
                  <c:v>0.47310638297872343</c:v>
                </c:pt>
                <c:pt idx="18">
                  <c:v>0.47310638297872343</c:v>
                </c:pt>
                <c:pt idx="19">
                  <c:v>0.47310638297872343</c:v>
                </c:pt>
                <c:pt idx="20">
                  <c:v>0.47310638297872343</c:v>
                </c:pt>
                <c:pt idx="21">
                  <c:v>0.47310638297872343</c:v>
                </c:pt>
                <c:pt idx="22">
                  <c:v>0.46812631578947367</c:v>
                </c:pt>
                <c:pt idx="23">
                  <c:v>0.46812631578947367</c:v>
                </c:pt>
                <c:pt idx="24">
                  <c:v>0.46812631578947367</c:v>
                </c:pt>
                <c:pt idx="25">
                  <c:v>0.46812631578947367</c:v>
                </c:pt>
                <c:pt idx="26">
                  <c:v>0.46325</c:v>
                </c:pt>
                <c:pt idx="27">
                  <c:v>0.46325</c:v>
                </c:pt>
                <c:pt idx="28">
                  <c:v>0.4584742268041237</c:v>
                </c:pt>
                <c:pt idx="29">
                  <c:v>0.45379591836734695</c:v>
                </c:pt>
                <c:pt idx="30">
                  <c:v>0.45379591836734695</c:v>
                </c:pt>
                <c:pt idx="31">
                  <c:v>0.45379591836734695</c:v>
                </c:pt>
                <c:pt idx="32">
                  <c:v>0.45379591836734695</c:v>
                </c:pt>
                <c:pt idx="33">
                  <c:v>0.44921212121212123</c:v>
                </c:pt>
                <c:pt idx="34">
                  <c:v>0.44921212121212123</c:v>
                </c:pt>
                <c:pt idx="35">
                  <c:v>0.44921212121212123</c:v>
                </c:pt>
                <c:pt idx="36">
                  <c:v>0.44921212121212123</c:v>
                </c:pt>
                <c:pt idx="37">
                  <c:v>0.44472</c:v>
                </c:pt>
                <c:pt idx="38">
                  <c:v>0.44472</c:v>
                </c:pt>
                <c:pt idx="39">
                  <c:v>0.44472</c:v>
                </c:pt>
                <c:pt idx="40">
                  <c:v>0.44031683168316832</c:v>
                </c:pt>
                <c:pt idx="41">
                  <c:v>0.44031683168316832</c:v>
                </c:pt>
                <c:pt idx="42">
                  <c:v>0.44031683168316832</c:v>
                </c:pt>
                <c:pt idx="43">
                  <c:v>0.44031683168316832</c:v>
                </c:pt>
                <c:pt idx="44">
                  <c:v>0.44031683168316832</c:v>
                </c:pt>
                <c:pt idx="45">
                  <c:v>0.44031683168316832</c:v>
                </c:pt>
                <c:pt idx="46">
                  <c:v>0.44031683168316832</c:v>
                </c:pt>
                <c:pt idx="47">
                  <c:v>0.44031683168316832</c:v>
                </c:pt>
                <c:pt idx="48">
                  <c:v>0.436</c:v>
                </c:pt>
                <c:pt idx="49">
                  <c:v>0.436</c:v>
                </c:pt>
                <c:pt idx="50">
                  <c:v>0.436</c:v>
                </c:pt>
                <c:pt idx="51">
                  <c:v>0.436</c:v>
                </c:pt>
                <c:pt idx="52">
                  <c:v>0.43176699029126214</c:v>
                </c:pt>
                <c:pt idx="53">
                  <c:v>0.43176699029126214</c:v>
                </c:pt>
                <c:pt idx="54">
                  <c:v>0.43176699029126214</c:v>
                </c:pt>
                <c:pt idx="55">
                  <c:v>0.42761538461538462</c:v>
                </c:pt>
                <c:pt idx="56">
                  <c:v>0.42761538461538462</c:v>
                </c:pt>
                <c:pt idx="57">
                  <c:v>0.42761538461538462</c:v>
                </c:pt>
                <c:pt idx="58">
                  <c:v>0.42761538461538462</c:v>
                </c:pt>
                <c:pt idx="59">
                  <c:v>0.42354285714285717</c:v>
                </c:pt>
                <c:pt idx="60">
                  <c:v>0.42354285714285717</c:v>
                </c:pt>
                <c:pt idx="61">
                  <c:v>0.42354285714285717</c:v>
                </c:pt>
                <c:pt idx="62">
                  <c:v>0.42354285714285717</c:v>
                </c:pt>
                <c:pt idx="63">
                  <c:v>0.42354285714285717</c:v>
                </c:pt>
                <c:pt idx="64">
                  <c:v>0.41954716981132073</c:v>
                </c:pt>
                <c:pt idx="65">
                  <c:v>0.41954716981132073</c:v>
                </c:pt>
                <c:pt idx="66">
                  <c:v>0.41954716981132073</c:v>
                </c:pt>
                <c:pt idx="67">
                  <c:v>0.41954716981132073</c:v>
                </c:pt>
                <c:pt idx="68">
                  <c:v>0.41954716981132073</c:v>
                </c:pt>
                <c:pt idx="69">
                  <c:v>0.41954716981132073</c:v>
                </c:pt>
                <c:pt idx="70">
                  <c:v>0.41562616822429904</c:v>
                </c:pt>
                <c:pt idx="71">
                  <c:v>0.41562616822429904</c:v>
                </c:pt>
                <c:pt idx="72">
                  <c:v>0.4117777777777778</c:v>
                </c:pt>
                <c:pt idx="73">
                  <c:v>0.4117777777777778</c:v>
                </c:pt>
                <c:pt idx="74">
                  <c:v>0.4117777777777778</c:v>
                </c:pt>
                <c:pt idx="75">
                  <c:v>0.4117777777777778</c:v>
                </c:pt>
                <c:pt idx="76">
                  <c:v>0.4117777777777778</c:v>
                </c:pt>
                <c:pt idx="77">
                  <c:v>0.4117777777777778</c:v>
                </c:pt>
                <c:pt idx="78">
                  <c:v>0.40799999999999997</c:v>
                </c:pt>
                <c:pt idx="79">
                  <c:v>0.40799999999999997</c:v>
                </c:pt>
                <c:pt idx="80">
                  <c:v>0.40429090909090909</c:v>
                </c:pt>
                <c:pt idx="81">
                  <c:v>0.40429090909090909</c:v>
                </c:pt>
                <c:pt idx="82">
                  <c:v>0.40429090909090909</c:v>
                </c:pt>
                <c:pt idx="83">
                  <c:v>0.40429090909090909</c:v>
                </c:pt>
              </c:numCache>
            </c:numRef>
          </c:val>
          <c:extLst>
            <c:ext xmlns:c16="http://schemas.microsoft.com/office/drawing/2014/chart" uri="{C3380CC4-5D6E-409C-BE32-E72D297353CC}">
              <c16:uniqueId val="{00000000-366D-470E-9EF0-CBFF31E8FE9C}"/>
            </c:ext>
          </c:extLst>
        </c:ser>
        <c:dLbls>
          <c:showLegendKey val="0"/>
          <c:showVal val="0"/>
          <c:showCatName val="0"/>
          <c:showSerName val="0"/>
          <c:showPercent val="0"/>
          <c:showBubbleSize val="0"/>
        </c:dLbls>
        <c:gapWidth val="219"/>
        <c:overlap val="-27"/>
        <c:axId val="780977888"/>
        <c:axId val="780971000"/>
      </c:barChart>
      <c:dateAx>
        <c:axId val="780977888"/>
        <c:scaling>
          <c:orientation val="minMax"/>
        </c:scaling>
        <c:delete val="0"/>
        <c:axPos val="b"/>
        <c:numFmt formatCode="m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780971000"/>
        <c:crosses val="autoZero"/>
        <c:auto val="1"/>
        <c:lblOffset val="100"/>
        <c:baseTimeUnit val="months"/>
        <c:majorUnit val="3"/>
        <c:majorTimeUnit val="months"/>
        <c:minorUnit val="1"/>
        <c:minorTimeUnit val="months"/>
      </c:dateAx>
      <c:valAx>
        <c:axId val="780971000"/>
        <c:scaling>
          <c:orientation val="minMax"/>
        </c:scaling>
        <c:delete val="0"/>
        <c:axPos val="l"/>
        <c:majorGridlines>
          <c:spPr>
            <a:ln w="9525" cap="flat" cmpd="sng" algn="ctr">
              <a:solidFill>
                <a:schemeClr val="bg1">
                  <a:lumMod val="50000"/>
                </a:schemeClr>
              </a:solidFill>
              <a:round/>
            </a:ln>
            <a:effectLst/>
          </c:spPr>
        </c:majorGridlines>
        <c:numFmt formatCode="#,##0.000_);[Red]\(#,##0.00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780977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9523</xdr:colOff>
      <xdr:row>0</xdr:row>
      <xdr:rowOff>112508</xdr:rowOff>
    </xdr:from>
    <xdr:to>
      <xdr:col>2</xdr:col>
      <xdr:colOff>971550</xdr:colOff>
      <xdr:row>3</xdr:row>
      <xdr:rowOff>200025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33423" y="112508"/>
          <a:ext cx="2343152" cy="744742"/>
        </a:xfrm>
        <a:prstGeom prst="rect">
          <a:avLst/>
        </a:prstGeom>
      </xdr:spPr>
    </xdr:pic>
    <xdr:clientData/>
  </xdr:twoCellAnchor>
  <xdr:twoCellAnchor editAs="oneCell">
    <xdr:from>
      <xdr:col>5</xdr:col>
      <xdr:colOff>657225</xdr:colOff>
      <xdr:row>22</xdr:row>
      <xdr:rowOff>76200</xdr:rowOff>
    </xdr:from>
    <xdr:to>
      <xdr:col>6</xdr:col>
      <xdr:colOff>1409700</xdr:colOff>
      <xdr:row>25</xdr:row>
      <xdr:rowOff>235981</xdr:rowOff>
    </xdr:to>
    <xdr:pic>
      <xdr:nvPicPr>
        <xdr:cNvPr id="4" name="Picture 3">
          <a:extLst>
            <a:ext uri="{FF2B5EF4-FFF2-40B4-BE49-F238E27FC236}">
              <a16:creationId xmlns:a16="http://schemas.microsoft.com/office/drawing/2014/main" id="{4D96B5D6-3CCE-45EA-936D-28D0CFC38E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53350" y="44034075"/>
          <a:ext cx="2581275" cy="826531"/>
        </a:xfrm>
        <a:prstGeom prst="rect">
          <a:avLst/>
        </a:prstGeom>
      </xdr:spPr>
    </xdr:pic>
    <xdr:clientData/>
  </xdr:twoCellAnchor>
  <xdr:twoCellAnchor editAs="oneCell">
    <xdr:from>
      <xdr:col>6</xdr:col>
      <xdr:colOff>1647825</xdr:colOff>
      <xdr:row>16</xdr:row>
      <xdr:rowOff>85725</xdr:rowOff>
    </xdr:from>
    <xdr:to>
      <xdr:col>7</xdr:col>
      <xdr:colOff>2466975</xdr:colOff>
      <xdr:row>30</xdr:row>
      <xdr:rowOff>143129</xdr:rowOff>
    </xdr:to>
    <xdr:pic>
      <xdr:nvPicPr>
        <xdr:cNvPr id="3" name="Picture 2">
          <a:extLst>
            <a:ext uri="{FF2B5EF4-FFF2-40B4-BE49-F238E27FC236}">
              <a16:creationId xmlns:a16="http://schemas.microsoft.com/office/drawing/2014/main" id="{8EFC434F-4568-464F-B293-31AA31118054}"/>
            </a:ext>
          </a:extLst>
        </xdr:cNvPr>
        <xdr:cNvPicPr>
          <a:picLocks noChangeAspect="1"/>
        </xdr:cNvPicPr>
      </xdr:nvPicPr>
      <xdr:blipFill>
        <a:blip xmlns:r="http://schemas.openxmlformats.org/officeDocument/2006/relationships" r:embed="rId3"/>
        <a:stretch>
          <a:fillRect/>
        </a:stretch>
      </xdr:blipFill>
      <xdr:spPr>
        <a:xfrm>
          <a:off x="10391775" y="33508950"/>
          <a:ext cx="3800475" cy="2867279"/>
        </a:xfrm>
        <a:prstGeom prst="rect">
          <a:avLst/>
        </a:prstGeom>
      </xdr:spPr>
    </xdr:pic>
    <xdr:clientData/>
  </xdr:twoCellAnchor>
  <xdr:twoCellAnchor editAs="oneCell">
    <xdr:from>
      <xdr:col>7</xdr:col>
      <xdr:colOff>306950</xdr:colOff>
      <xdr:row>0</xdr:row>
      <xdr:rowOff>133350</xdr:rowOff>
    </xdr:from>
    <xdr:to>
      <xdr:col>7</xdr:col>
      <xdr:colOff>2268837</xdr:colOff>
      <xdr:row>3</xdr:row>
      <xdr:rowOff>104775</xdr:rowOff>
    </xdr:to>
    <xdr:pic>
      <xdr:nvPicPr>
        <xdr:cNvPr id="7" name="Picture 6">
          <a:extLst>
            <a:ext uri="{FF2B5EF4-FFF2-40B4-BE49-F238E27FC236}">
              <a16:creationId xmlns:a16="http://schemas.microsoft.com/office/drawing/2014/main" id="{DD42CEE4-8A4C-48A3-A841-3157AFCDCB7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213200" y="133350"/>
          <a:ext cx="1961887" cy="628650"/>
        </a:xfrm>
        <a:prstGeom prst="rect">
          <a:avLst/>
        </a:prstGeom>
      </xdr:spPr>
    </xdr:pic>
    <xdr:clientData/>
  </xdr:twoCellAnchor>
  <xdr:twoCellAnchor editAs="oneCell">
    <xdr:from>
      <xdr:col>3</xdr:col>
      <xdr:colOff>646283</xdr:colOff>
      <xdr:row>3</xdr:row>
      <xdr:rowOff>55360</xdr:rowOff>
    </xdr:from>
    <xdr:to>
      <xdr:col>5</xdr:col>
      <xdr:colOff>1038563</xdr:colOff>
      <xdr:row>5</xdr:row>
      <xdr:rowOff>819150</xdr:rowOff>
    </xdr:to>
    <xdr:pic>
      <xdr:nvPicPr>
        <xdr:cNvPr id="11" name="Picture 10" descr="ornl new logo | Piper Communications">
          <a:extLst>
            <a:ext uri="{FF2B5EF4-FFF2-40B4-BE49-F238E27FC236}">
              <a16:creationId xmlns:a16="http://schemas.microsoft.com/office/drawing/2014/main" id="{D182E16E-96AE-4C5D-BF2E-59774B2E1C32}"/>
            </a:ext>
          </a:extLst>
        </xdr:cNvPr>
        <xdr:cNvPicPr>
          <a:picLocks noChangeAspect="1" noChangeArrowheads="1"/>
        </xdr:cNvPicPr>
      </xdr:nvPicPr>
      <xdr:blipFill>
        <a:blip xmlns:r="http://schemas.openxmlformats.org/officeDocument/2006/relationships" r:embed="rId5" cstate="email">
          <a:extLst>
            <a:ext uri="{28A0092B-C50C-407E-A947-70E740481C1C}">
              <a14:useLocalDpi xmlns:a14="http://schemas.microsoft.com/office/drawing/2010/main"/>
            </a:ext>
          </a:extLst>
        </a:blip>
        <a:srcRect/>
        <a:stretch>
          <a:fillRect/>
        </a:stretch>
      </xdr:blipFill>
      <xdr:spPr bwMode="auto">
        <a:xfrm>
          <a:off x="4456283" y="712585"/>
          <a:ext cx="3678405" cy="1373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123825</xdr:colOff>
      <xdr:row>21</xdr:row>
      <xdr:rowOff>9525</xdr:rowOff>
    </xdr:from>
    <xdr:to>
      <xdr:col>5</xdr:col>
      <xdr:colOff>513907</xdr:colOff>
      <xdr:row>27</xdr:row>
      <xdr:rowOff>66794</xdr:rowOff>
    </xdr:to>
    <xdr:pic>
      <xdr:nvPicPr>
        <xdr:cNvPr id="5" name="Picture 4">
          <a:extLst>
            <a:ext uri="{FF2B5EF4-FFF2-40B4-BE49-F238E27FC236}">
              <a16:creationId xmlns:a16="http://schemas.microsoft.com/office/drawing/2014/main" id="{5C76B800-1B51-4285-8481-FD8D5A14B6B8}"/>
            </a:ext>
          </a:extLst>
        </xdr:cNvPr>
        <xdr:cNvPicPr>
          <a:picLocks noChangeAspect="1"/>
        </xdr:cNvPicPr>
      </xdr:nvPicPr>
      <xdr:blipFill>
        <a:blip xmlns:r="http://schemas.openxmlformats.org/officeDocument/2006/relationships" r:embed="rId6"/>
        <a:stretch>
          <a:fillRect/>
        </a:stretch>
      </xdr:blipFill>
      <xdr:spPr>
        <a:xfrm>
          <a:off x="3933825" y="43767375"/>
          <a:ext cx="3676207" cy="13717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161925</xdr:colOff>
      <xdr:row>0</xdr:row>
      <xdr:rowOff>66675</xdr:rowOff>
    </xdr:from>
    <xdr:to>
      <xdr:col>9</xdr:col>
      <xdr:colOff>152400</xdr:colOff>
      <xdr:row>3</xdr:row>
      <xdr:rowOff>207406</xdr:rowOff>
    </xdr:to>
    <xdr:pic>
      <xdr:nvPicPr>
        <xdr:cNvPr id="2" name="Picture 1">
          <a:extLst>
            <a:ext uri="{FF2B5EF4-FFF2-40B4-BE49-F238E27FC236}">
              <a16:creationId xmlns:a16="http://schemas.microsoft.com/office/drawing/2014/main" id="{BC4522BC-6B58-464B-BEDF-EAFC169553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29750" y="66675"/>
          <a:ext cx="2581275" cy="8265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104774</xdr:colOff>
      <xdr:row>0</xdr:row>
      <xdr:rowOff>106362</xdr:rowOff>
    </xdr:from>
    <xdr:to>
      <xdr:col>3</xdr:col>
      <xdr:colOff>914399</xdr:colOff>
      <xdr:row>3</xdr:row>
      <xdr:rowOff>181228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4774" y="106362"/>
          <a:ext cx="2752725" cy="846391"/>
        </a:xfrm>
        <a:prstGeom prst="rect">
          <a:avLst/>
        </a:prstGeom>
      </xdr:spPr>
    </xdr:pic>
    <xdr:clientData/>
  </xdr:twoCellAnchor>
  <xdr:twoCellAnchor editAs="oneCell">
    <xdr:from>
      <xdr:col>4</xdr:col>
      <xdr:colOff>3381375</xdr:colOff>
      <xdr:row>0</xdr:row>
      <xdr:rowOff>114157</xdr:rowOff>
    </xdr:from>
    <xdr:to>
      <xdr:col>5</xdr:col>
      <xdr:colOff>952500</xdr:colOff>
      <xdr:row>3</xdr:row>
      <xdr:rowOff>169163</xdr:rowOff>
    </xdr:to>
    <xdr:pic>
      <xdr:nvPicPr>
        <xdr:cNvPr id="4" name="Picture 3">
          <a:extLst>
            <a:ext uri="{FF2B5EF4-FFF2-40B4-BE49-F238E27FC236}">
              <a16:creationId xmlns:a16="http://schemas.microsoft.com/office/drawing/2014/main" id="{C8B0B75B-EB02-4361-A399-A6373F860A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15450" y="114157"/>
          <a:ext cx="2581275" cy="8265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295274</xdr:colOff>
      <xdr:row>14</xdr:row>
      <xdr:rowOff>123823</xdr:rowOff>
    </xdr:from>
    <xdr:to>
      <xdr:col>23</xdr:col>
      <xdr:colOff>295275</xdr:colOff>
      <xdr:row>40</xdr:row>
      <xdr:rowOff>28575</xdr:rowOff>
    </xdr:to>
    <xdr:graphicFrame macro="">
      <xdr:nvGraphicFramePr>
        <xdr:cNvPr id="2" name="Chart 1">
          <a:extLst>
            <a:ext uri="{FF2B5EF4-FFF2-40B4-BE49-F238E27FC236}">
              <a16:creationId xmlns:a16="http://schemas.microsoft.com/office/drawing/2014/main" id="{459042C8-8D47-4CEC-AD92-DD4661734A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7"/>
  <sheetViews>
    <sheetView tabSelected="1" zoomScaleNormal="100" workbookViewId="0">
      <pane ySplit="8" topLeftCell="A9" activePane="bottomLeft" state="frozen"/>
      <selection pane="bottomLeft" activeCell="G6" sqref="G6"/>
    </sheetView>
  </sheetViews>
  <sheetFormatPr defaultRowHeight="14.25" x14ac:dyDescent="0.45"/>
  <cols>
    <col min="1" max="1" width="10.1328125" customWidth="1"/>
    <col min="2" max="2" width="19.33203125" customWidth="1"/>
    <col min="3" max="3" width="23.9296875" customWidth="1"/>
    <col min="4" max="4" width="20.33203125" customWidth="1"/>
    <col min="5" max="5" width="25.59765625" customWidth="1"/>
    <col min="6" max="6" width="25.53125" customWidth="1"/>
    <col min="7" max="7" width="41.73046875" customWidth="1"/>
    <col min="8" max="8" width="35.9296875" customWidth="1"/>
    <col min="10" max="10" width="3.46484375" customWidth="1"/>
    <col min="11" max="11" width="3.265625" customWidth="1"/>
    <col min="12" max="12" width="53.1328125" customWidth="1"/>
  </cols>
  <sheetData>
    <row r="1" spans="1:12" ht="17.350000000000001" customHeight="1" x14ac:dyDescent="0.45">
      <c r="C1" s="1"/>
      <c r="D1" s="1"/>
      <c r="E1" s="1"/>
      <c r="F1" s="1"/>
      <c r="G1" s="1"/>
      <c r="I1" s="1"/>
      <c r="J1" s="1"/>
      <c r="K1" s="1"/>
      <c r="L1" s="1"/>
    </row>
    <row r="2" spans="1:12" ht="17.350000000000001" customHeight="1" x14ac:dyDescent="0.45">
      <c r="C2" s="1"/>
      <c r="D2" s="118" t="s">
        <v>181</v>
      </c>
      <c r="E2" s="119"/>
      <c r="F2" s="120"/>
      <c r="G2" s="2" t="s">
        <v>15</v>
      </c>
      <c r="L2" s="1"/>
    </row>
    <row r="3" spans="1:12" ht="17.350000000000001" customHeight="1" x14ac:dyDescent="0.45">
      <c r="C3" s="1"/>
      <c r="D3" s="121"/>
      <c r="E3" s="122"/>
      <c r="F3" s="123"/>
      <c r="G3" s="86" t="s">
        <v>198</v>
      </c>
      <c r="L3" s="1"/>
    </row>
    <row r="4" spans="1:12" ht="17.350000000000001" customHeight="1" x14ac:dyDescent="0.45">
      <c r="C4" s="1"/>
      <c r="D4" s="1"/>
      <c r="E4" s="1"/>
      <c r="F4" s="1"/>
      <c r="G4" s="1"/>
      <c r="H4" s="1"/>
      <c r="I4" s="1"/>
      <c r="J4" s="1"/>
      <c r="K4" s="1"/>
      <c r="L4" s="1"/>
    </row>
    <row r="5" spans="1:12" ht="30.75" x14ac:dyDescent="0.45">
      <c r="A5" s="26" t="s">
        <v>179</v>
      </c>
      <c r="B5" s="6"/>
      <c r="C5" s="6"/>
      <c r="D5" s="6"/>
      <c r="E5" s="1"/>
      <c r="G5" s="127" t="s">
        <v>209</v>
      </c>
      <c r="H5" s="24" t="s">
        <v>191</v>
      </c>
      <c r="I5" s="3"/>
      <c r="J5" s="1"/>
      <c r="K5" s="1"/>
      <c r="L5" s="1"/>
    </row>
    <row r="6" spans="1:12" ht="69.849999999999994" customHeight="1" x14ac:dyDescent="0.45">
      <c r="B6" s="99" t="s">
        <v>174</v>
      </c>
      <c r="C6" s="1"/>
      <c r="D6" s="1"/>
      <c r="H6" s="80" t="s">
        <v>190</v>
      </c>
      <c r="I6" s="1"/>
      <c r="J6" s="1"/>
      <c r="K6" s="1"/>
      <c r="L6" s="1"/>
    </row>
    <row r="7" spans="1:12" ht="21.85" customHeight="1" x14ac:dyDescent="0.45">
      <c r="A7" s="19" t="s">
        <v>12</v>
      </c>
      <c r="B7" s="100" t="s">
        <v>11</v>
      </c>
      <c r="C7" s="19" t="s">
        <v>12</v>
      </c>
      <c r="D7" s="19" t="s">
        <v>12</v>
      </c>
      <c r="E7" s="19" t="s">
        <v>10</v>
      </c>
      <c r="F7" s="19" t="s">
        <v>14</v>
      </c>
      <c r="G7" s="19" t="s">
        <v>95</v>
      </c>
      <c r="H7" s="19" t="s">
        <v>192</v>
      </c>
      <c r="I7" s="1"/>
      <c r="J7" s="1"/>
      <c r="K7" s="1"/>
      <c r="L7" s="1"/>
    </row>
    <row r="8" spans="1:12" ht="21.85" customHeight="1" x14ac:dyDescent="0.45">
      <c r="A8" s="20" t="s">
        <v>7</v>
      </c>
      <c r="B8" s="101" t="s">
        <v>139</v>
      </c>
      <c r="C8" s="20" t="s">
        <v>8</v>
      </c>
      <c r="D8" s="20" t="s">
        <v>17</v>
      </c>
      <c r="E8" s="20" t="s">
        <v>9</v>
      </c>
      <c r="F8" s="20" t="s">
        <v>13</v>
      </c>
      <c r="G8" s="20" t="s">
        <v>180</v>
      </c>
      <c r="H8" s="20" t="s">
        <v>193</v>
      </c>
      <c r="I8" s="1"/>
      <c r="J8" s="1"/>
      <c r="K8" s="1"/>
      <c r="L8" s="1"/>
    </row>
    <row r="9" spans="1:12" ht="285" customHeight="1" x14ac:dyDescent="0.45">
      <c r="A9" s="54">
        <v>1</v>
      </c>
      <c r="B9" s="102" t="s">
        <v>199</v>
      </c>
      <c r="C9" s="25" t="s">
        <v>145</v>
      </c>
      <c r="D9" s="53" t="s">
        <v>96</v>
      </c>
      <c r="E9" s="81" t="s">
        <v>178</v>
      </c>
      <c r="F9" s="5" t="s">
        <v>142</v>
      </c>
      <c r="G9" s="56" t="s">
        <v>189</v>
      </c>
      <c r="H9" s="57" t="s">
        <v>183</v>
      </c>
      <c r="I9" s="1"/>
      <c r="J9" s="1"/>
      <c r="K9" s="1"/>
      <c r="L9" s="1"/>
    </row>
    <row r="10" spans="1:12" ht="221.35" customHeight="1" x14ac:dyDescent="0.45">
      <c r="A10" s="54">
        <v>2</v>
      </c>
      <c r="B10" s="102" t="s">
        <v>200</v>
      </c>
      <c r="C10" s="25" t="s">
        <v>176</v>
      </c>
      <c r="D10" s="53" t="s">
        <v>96</v>
      </c>
      <c r="E10" s="58" t="s">
        <v>140</v>
      </c>
      <c r="F10" s="5" t="s">
        <v>142</v>
      </c>
      <c r="G10" s="70" t="s">
        <v>159</v>
      </c>
      <c r="H10" s="59" t="s">
        <v>184</v>
      </c>
      <c r="I10" s="1"/>
      <c r="J10" s="1"/>
      <c r="K10" s="1"/>
      <c r="L10" s="1"/>
    </row>
    <row r="11" spans="1:12" ht="328.25" customHeight="1" x14ac:dyDescent="0.45">
      <c r="A11" s="54">
        <v>3</v>
      </c>
      <c r="B11" s="102" t="s">
        <v>201</v>
      </c>
      <c r="C11" s="25" t="s">
        <v>144</v>
      </c>
      <c r="D11" s="53" t="s">
        <v>96</v>
      </c>
      <c r="E11" s="60" t="s">
        <v>141</v>
      </c>
      <c r="F11" s="5" t="s">
        <v>138</v>
      </c>
      <c r="G11" s="5" t="s">
        <v>158</v>
      </c>
      <c r="H11" s="61" t="s">
        <v>182</v>
      </c>
      <c r="I11" s="1"/>
      <c r="J11" s="1"/>
      <c r="K11" s="1"/>
      <c r="L11" s="1"/>
    </row>
    <row r="12" spans="1:12" ht="260.35000000000002" customHeight="1" x14ac:dyDescent="0.45">
      <c r="A12" s="54">
        <v>4</v>
      </c>
      <c r="B12" s="102" t="s">
        <v>202</v>
      </c>
      <c r="C12" s="25" t="s">
        <v>172</v>
      </c>
      <c r="D12" s="53" t="s">
        <v>96</v>
      </c>
      <c r="E12" s="62" t="s">
        <v>143</v>
      </c>
      <c r="F12" s="5" t="s">
        <v>138</v>
      </c>
      <c r="G12" s="5" t="s">
        <v>160</v>
      </c>
      <c r="H12" s="65" t="s">
        <v>185</v>
      </c>
      <c r="I12" s="1"/>
      <c r="J12" s="1"/>
      <c r="K12" s="1"/>
      <c r="L12" s="1"/>
    </row>
    <row r="13" spans="1:12" ht="247.15" customHeight="1" x14ac:dyDescent="0.45">
      <c r="A13" s="54">
        <v>5</v>
      </c>
      <c r="B13" s="102" t="s">
        <v>203</v>
      </c>
      <c r="C13" s="25" t="s">
        <v>150</v>
      </c>
      <c r="D13" s="53" t="s">
        <v>96</v>
      </c>
      <c r="E13" s="64" t="s">
        <v>149</v>
      </c>
      <c r="F13" s="5" t="s">
        <v>163</v>
      </c>
      <c r="G13" s="66" t="s">
        <v>166</v>
      </c>
      <c r="H13" s="67" t="s">
        <v>186</v>
      </c>
      <c r="I13" s="1"/>
      <c r="J13" s="1"/>
      <c r="K13" s="1"/>
      <c r="L13" s="1"/>
    </row>
    <row r="14" spans="1:12" ht="282" customHeight="1" x14ac:dyDescent="0.45">
      <c r="A14" s="54">
        <v>6</v>
      </c>
      <c r="B14" s="102" t="s">
        <v>204</v>
      </c>
      <c r="C14" s="25" t="s">
        <v>154</v>
      </c>
      <c r="D14" s="53" t="s">
        <v>96</v>
      </c>
      <c r="E14" s="63" t="s">
        <v>151</v>
      </c>
      <c r="F14" s="5" t="s">
        <v>138</v>
      </c>
      <c r="G14" s="66" t="s">
        <v>161</v>
      </c>
      <c r="H14" s="69" t="s">
        <v>187</v>
      </c>
      <c r="I14" s="1"/>
      <c r="J14" s="1"/>
      <c r="K14" s="1"/>
      <c r="L14" s="1"/>
    </row>
    <row r="15" spans="1:12" ht="244.5" customHeight="1" x14ac:dyDescent="0.45">
      <c r="A15" s="54">
        <v>7</v>
      </c>
      <c r="B15" s="102" t="s">
        <v>205</v>
      </c>
      <c r="C15" s="25" t="s">
        <v>162</v>
      </c>
      <c r="D15" s="53" t="s">
        <v>96</v>
      </c>
      <c r="E15" s="68" t="s">
        <v>152</v>
      </c>
      <c r="F15" s="5" t="s">
        <v>138</v>
      </c>
      <c r="G15" s="5" t="s">
        <v>164</v>
      </c>
      <c r="H15" s="76" t="s">
        <v>188</v>
      </c>
      <c r="I15" s="1"/>
      <c r="J15" s="1"/>
      <c r="K15" s="1"/>
      <c r="L15" s="1"/>
    </row>
    <row r="16" spans="1:12" ht="145.9" customHeight="1" x14ac:dyDescent="0.45">
      <c r="A16" s="54">
        <v>8</v>
      </c>
      <c r="B16" s="102" t="s">
        <v>206</v>
      </c>
      <c r="C16" s="55" t="s">
        <v>155</v>
      </c>
      <c r="D16" s="53" t="s">
        <v>96</v>
      </c>
      <c r="E16" s="75" t="s">
        <v>153</v>
      </c>
      <c r="F16" s="5" t="s">
        <v>163</v>
      </c>
      <c r="G16" s="5" t="s">
        <v>165</v>
      </c>
      <c r="H16" s="71"/>
      <c r="I16" s="1"/>
      <c r="J16" s="1"/>
      <c r="K16" s="1"/>
      <c r="L16" s="1"/>
    </row>
    <row r="17" spans="1:12" ht="18" x14ac:dyDescent="0.45">
      <c r="A17" s="10"/>
      <c r="B17" s="13"/>
      <c r="C17" s="9"/>
      <c r="D17" s="9"/>
      <c r="E17" s="14"/>
      <c r="F17" s="9"/>
      <c r="G17" s="11"/>
      <c r="H17" s="9"/>
      <c r="I17" s="1"/>
      <c r="J17" s="1"/>
      <c r="K17" s="1"/>
      <c r="L17" s="1"/>
    </row>
    <row r="18" spans="1:12" x14ac:dyDescent="0.45">
      <c r="A18" s="1"/>
      <c r="B18" s="12" t="s">
        <v>16</v>
      </c>
      <c r="C18" s="11" t="s">
        <v>157</v>
      </c>
      <c r="D18" s="11"/>
      <c r="E18" s="11"/>
      <c r="F18" s="11"/>
      <c r="G18" s="11"/>
      <c r="H18" s="11"/>
      <c r="I18" s="1"/>
      <c r="J18" s="1"/>
      <c r="K18" s="1"/>
      <c r="L18" s="1"/>
    </row>
    <row r="19" spans="1:12" x14ac:dyDescent="0.45">
      <c r="A19" s="1"/>
      <c r="B19" s="7"/>
      <c r="C19" s="11" t="s">
        <v>156</v>
      </c>
      <c r="D19" s="11"/>
      <c r="E19" s="11"/>
      <c r="F19" s="11"/>
      <c r="G19" s="11"/>
      <c r="H19" s="11"/>
      <c r="I19" s="1"/>
      <c r="J19" s="1"/>
      <c r="K19" s="1"/>
      <c r="L19" s="1"/>
    </row>
    <row r="20" spans="1:12" x14ac:dyDescent="0.45">
      <c r="A20" s="1"/>
      <c r="B20" s="7"/>
      <c r="C20" s="11"/>
      <c r="D20" s="11"/>
      <c r="E20" s="11"/>
      <c r="F20" s="11"/>
      <c r="G20" s="11"/>
      <c r="H20" s="11"/>
      <c r="I20" s="1"/>
      <c r="J20" s="1"/>
      <c r="K20" s="1"/>
      <c r="L20" s="1"/>
    </row>
    <row r="21" spans="1:12" x14ac:dyDescent="0.45">
      <c r="A21" s="1"/>
      <c r="B21" s="7"/>
      <c r="C21" s="9"/>
      <c r="D21" s="9"/>
      <c r="E21" s="9"/>
      <c r="F21" s="9"/>
      <c r="G21" s="1"/>
      <c r="H21" s="9"/>
      <c r="I21" s="1"/>
      <c r="J21" s="1"/>
      <c r="K21" s="1"/>
      <c r="L21" s="1"/>
    </row>
    <row r="22" spans="1:12" ht="15.75" x14ac:dyDescent="0.5">
      <c r="A22" s="1"/>
      <c r="B22" s="82" t="s">
        <v>167</v>
      </c>
      <c r="C22" s="52"/>
      <c r="D22" s="9"/>
      <c r="E22" s="9"/>
      <c r="F22" s="9"/>
      <c r="G22" s="1"/>
      <c r="H22" s="9"/>
      <c r="I22" s="1"/>
      <c r="J22" s="1"/>
      <c r="K22" s="1"/>
      <c r="L22" s="1"/>
    </row>
    <row r="23" spans="1:12" ht="15.75" x14ac:dyDescent="0.45">
      <c r="A23" s="1"/>
      <c r="B23" s="83" t="s">
        <v>168</v>
      </c>
      <c r="C23" s="84"/>
      <c r="D23" s="9"/>
      <c r="E23" s="9"/>
      <c r="F23" s="9"/>
      <c r="G23" s="1"/>
      <c r="H23" s="9"/>
      <c r="I23" s="1"/>
      <c r="J23" s="1"/>
      <c r="K23" s="1"/>
      <c r="L23" s="1"/>
    </row>
    <row r="24" spans="1:12" ht="15.75" x14ac:dyDescent="0.45">
      <c r="A24" s="1"/>
      <c r="B24" s="83" t="s">
        <v>169</v>
      </c>
      <c r="C24" s="84"/>
      <c r="D24" s="9"/>
      <c r="E24" s="9"/>
      <c r="F24" s="9"/>
      <c r="G24" s="1"/>
      <c r="H24" s="9"/>
      <c r="I24" s="1"/>
      <c r="J24" s="1"/>
      <c r="K24" s="1"/>
      <c r="L24" s="1"/>
    </row>
    <row r="25" spans="1:12" ht="21" x14ac:dyDescent="0.45">
      <c r="A25" s="1"/>
      <c r="B25" s="83" t="s">
        <v>170</v>
      </c>
      <c r="C25" s="85"/>
      <c r="D25" s="9"/>
      <c r="E25" s="9"/>
      <c r="F25" s="9"/>
      <c r="G25" s="1"/>
      <c r="H25" s="9"/>
      <c r="I25" s="1"/>
      <c r="J25" s="1"/>
      <c r="K25" s="1"/>
      <c r="L25" s="1"/>
    </row>
    <row r="26" spans="1:12" ht="21" x14ac:dyDescent="0.45">
      <c r="A26" s="1"/>
      <c r="B26" s="83" t="s">
        <v>171</v>
      </c>
      <c r="C26" s="85"/>
      <c r="D26" s="9"/>
      <c r="E26" s="9"/>
      <c r="F26" s="9"/>
      <c r="G26" s="1"/>
      <c r="H26" s="9"/>
      <c r="I26" s="1"/>
      <c r="J26" s="1"/>
      <c r="K26" s="1"/>
      <c r="L26" s="1"/>
    </row>
    <row r="27" spans="1:12" x14ac:dyDescent="0.45">
      <c r="A27" s="1"/>
      <c r="B27" s="7"/>
      <c r="C27" s="9"/>
      <c r="D27" s="9"/>
      <c r="E27" s="9"/>
      <c r="F27" s="9"/>
      <c r="G27" s="1"/>
      <c r="H27" s="9"/>
      <c r="I27" s="1"/>
      <c r="J27" s="1"/>
      <c r="K27" s="1"/>
      <c r="L27" s="1"/>
    </row>
    <row r="28" spans="1:12" x14ac:dyDescent="0.45">
      <c r="A28" s="1"/>
      <c r="B28" s="7"/>
      <c r="C28" s="9"/>
      <c r="E28" s="9"/>
      <c r="F28" s="9"/>
      <c r="G28" s="1"/>
      <c r="H28" s="9"/>
      <c r="I28" s="1"/>
      <c r="J28" s="1"/>
      <c r="K28" s="1"/>
      <c r="L28" s="1"/>
    </row>
    <row r="29" spans="1:12" x14ac:dyDescent="0.45">
      <c r="A29" s="1"/>
      <c r="B29" s="7"/>
      <c r="C29" s="9"/>
      <c r="D29" s="9"/>
      <c r="E29" s="9"/>
      <c r="F29" s="9"/>
      <c r="G29" s="1"/>
      <c r="H29" s="9"/>
      <c r="I29" s="1"/>
      <c r="J29" s="1"/>
      <c r="K29" s="1"/>
      <c r="L29" s="1"/>
    </row>
    <row r="30" spans="1:12" x14ac:dyDescent="0.45">
      <c r="A30" s="1"/>
      <c r="B30" s="7"/>
      <c r="C30" s="9"/>
      <c r="D30" s="9"/>
      <c r="E30" s="9"/>
      <c r="F30" s="9"/>
      <c r="G30" s="1"/>
      <c r="H30" s="9"/>
      <c r="I30" s="1"/>
      <c r="J30" s="1"/>
      <c r="K30" s="1"/>
      <c r="L30" s="1"/>
    </row>
    <row r="31" spans="1:12" x14ac:dyDescent="0.45">
      <c r="A31" s="1"/>
      <c r="B31" s="7"/>
      <c r="C31" s="9"/>
      <c r="D31" s="9"/>
      <c r="E31" s="9"/>
      <c r="F31" s="9"/>
      <c r="G31" s="1"/>
      <c r="H31" s="9"/>
      <c r="I31" s="1"/>
      <c r="J31" s="1"/>
      <c r="K31" s="1"/>
      <c r="L31" s="1"/>
    </row>
    <row r="32" spans="1:12" x14ac:dyDescent="0.45">
      <c r="A32" s="1"/>
      <c r="B32" s="7"/>
      <c r="C32" s="9"/>
      <c r="D32" s="9"/>
      <c r="E32" s="9"/>
      <c r="F32" s="9"/>
      <c r="G32" s="1"/>
      <c r="H32" s="9"/>
      <c r="I32" s="1"/>
      <c r="J32" s="1"/>
      <c r="K32" s="1"/>
      <c r="L32" s="1"/>
    </row>
    <row r="33" spans="2:12" x14ac:dyDescent="0.45">
      <c r="B33" s="8"/>
      <c r="C33" s="9"/>
      <c r="D33" s="9"/>
      <c r="E33" s="9"/>
      <c r="F33" s="9"/>
      <c r="G33" s="1"/>
      <c r="H33" s="9"/>
      <c r="I33" s="1"/>
      <c r="J33" s="1"/>
      <c r="K33" s="1"/>
      <c r="L33" s="1"/>
    </row>
    <row r="34" spans="2:12" x14ac:dyDescent="0.45">
      <c r="B34" s="8"/>
      <c r="C34" s="1"/>
      <c r="D34" s="1"/>
      <c r="E34" s="9"/>
      <c r="F34" s="9"/>
      <c r="G34" s="1"/>
      <c r="H34" s="9"/>
      <c r="I34" s="1"/>
      <c r="J34" s="1"/>
      <c r="K34" s="1"/>
      <c r="L34" s="1"/>
    </row>
    <row r="35" spans="2:12" x14ac:dyDescent="0.45">
      <c r="C35" s="1"/>
      <c r="D35" s="1"/>
      <c r="E35" s="9"/>
      <c r="F35" s="1"/>
      <c r="G35" s="1"/>
      <c r="H35" s="9"/>
      <c r="I35" s="1"/>
      <c r="J35" s="1"/>
      <c r="K35" s="1"/>
      <c r="L35" s="1"/>
    </row>
    <row r="36" spans="2:12" x14ac:dyDescent="0.45">
      <c r="C36" s="1"/>
      <c r="D36" s="1"/>
      <c r="E36" s="1"/>
      <c r="F36" s="1"/>
      <c r="G36" s="1"/>
      <c r="H36" s="9"/>
      <c r="I36" s="1"/>
      <c r="J36" s="1"/>
      <c r="K36" s="1"/>
      <c r="L36" s="1"/>
    </row>
    <row r="37" spans="2:12" x14ac:dyDescent="0.45">
      <c r="C37" s="1"/>
      <c r="D37" s="1"/>
      <c r="E37" s="1"/>
      <c r="F37" s="1"/>
      <c r="G37" s="1"/>
      <c r="H37" s="1"/>
      <c r="I37" s="1"/>
      <c r="J37" s="1"/>
      <c r="K37" s="1"/>
      <c r="L37" s="1"/>
    </row>
  </sheetData>
  <mergeCells count="1">
    <mergeCell ref="D2:F3"/>
  </mergeCells>
  <phoneticPr fontId="13" type="noConversion"/>
  <pageMargins left="0.5" right="0.5" top="0.5" bottom="0.5" header="0.3" footer="0.3"/>
  <pageSetup scale="61" fitToHeight="4"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94496-7B16-44EE-A020-29D362EFF98E}">
  <dimension ref="B1:E28"/>
  <sheetViews>
    <sheetView workbookViewId="0">
      <selection activeCell="G24" sqref="G24"/>
    </sheetView>
  </sheetViews>
  <sheetFormatPr defaultRowHeight="14.25" x14ac:dyDescent="0.45"/>
  <cols>
    <col min="1" max="1" width="4.53125" customWidth="1"/>
    <col min="2" max="2" width="12" style="1" customWidth="1"/>
    <col min="3" max="3" width="76.3984375" customWidth="1"/>
    <col min="4" max="4" width="26.53125" customWidth="1"/>
    <col min="5" max="5" width="10.265625" style="1" customWidth="1"/>
  </cols>
  <sheetData>
    <row r="1" spans="2:5" ht="18" x14ac:dyDescent="0.55000000000000004">
      <c r="B1" s="38" t="s">
        <v>95</v>
      </c>
      <c r="C1" s="37" t="s">
        <v>97</v>
      </c>
      <c r="D1" s="39" t="s">
        <v>98</v>
      </c>
      <c r="E1" s="112" t="s">
        <v>195</v>
      </c>
    </row>
    <row r="2" spans="2:5" ht="18" customHeight="1" x14ac:dyDescent="0.55000000000000004">
      <c r="B2" s="77">
        <v>1</v>
      </c>
      <c r="C2" s="78" t="s">
        <v>146</v>
      </c>
      <c r="D2" s="79" t="s">
        <v>147</v>
      </c>
      <c r="E2" s="103" t="s">
        <v>194</v>
      </c>
    </row>
    <row r="3" spans="2:5" ht="18" customHeight="1" x14ac:dyDescent="0.45">
      <c r="B3" s="43">
        <v>2</v>
      </c>
      <c r="C3" s="29" t="s">
        <v>99</v>
      </c>
      <c r="D3" s="30">
        <v>4.0999999999999996</v>
      </c>
      <c r="E3" s="105" t="s">
        <v>207</v>
      </c>
    </row>
    <row r="4" spans="2:5" ht="18" customHeight="1" x14ac:dyDescent="0.45">
      <c r="B4" s="43">
        <v>2</v>
      </c>
      <c r="C4" s="29" t="s">
        <v>100</v>
      </c>
      <c r="D4" s="30" t="s">
        <v>101</v>
      </c>
      <c r="E4" s="105" t="s">
        <v>207</v>
      </c>
    </row>
    <row r="5" spans="2:5" ht="18" customHeight="1" x14ac:dyDescent="0.45">
      <c r="B5" s="43">
        <v>2</v>
      </c>
      <c r="C5" s="29" t="s">
        <v>102</v>
      </c>
      <c r="D5" s="30">
        <v>4.3</v>
      </c>
      <c r="E5" s="105" t="s">
        <v>207</v>
      </c>
    </row>
    <row r="6" spans="2:5" ht="18" customHeight="1" x14ac:dyDescent="0.45">
      <c r="B6" s="43">
        <v>2</v>
      </c>
      <c r="C6" s="29" t="s">
        <v>103</v>
      </c>
      <c r="D6" s="30">
        <v>5.0999999999999996</v>
      </c>
      <c r="E6" s="104" t="s">
        <v>194</v>
      </c>
    </row>
    <row r="7" spans="2:5" ht="18" customHeight="1" x14ac:dyDescent="0.45">
      <c r="B7" s="43">
        <v>2</v>
      </c>
      <c r="C7" s="29" t="s">
        <v>104</v>
      </c>
      <c r="D7" s="30" t="s">
        <v>105</v>
      </c>
      <c r="E7" s="104" t="s">
        <v>194</v>
      </c>
    </row>
    <row r="8" spans="2:5" ht="18" customHeight="1" x14ac:dyDescent="0.45">
      <c r="B8" s="43">
        <v>2</v>
      </c>
      <c r="C8" s="29" t="s">
        <v>106</v>
      </c>
      <c r="D8" s="30" t="s">
        <v>177</v>
      </c>
      <c r="E8" s="104" t="s">
        <v>194</v>
      </c>
    </row>
    <row r="9" spans="2:5" ht="18" customHeight="1" x14ac:dyDescent="0.45">
      <c r="B9" s="43">
        <v>2</v>
      </c>
      <c r="C9" s="29" t="s">
        <v>107</v>
      </c>
      <c r="D9" s="30">
        <v>6.1</v>
      </c>
      <c r="E9" s="105" t="s">
        <v>207</v>
      </c>
    </row>
    <row r="10" spans="2:5" ht="18" customHeight="1" x14ac:dyDescent="0.45">
      <c r="B10" s="44">
        <v>3</v>
      </c>
      <c r="C10" s="31" t="s">
        <v>108</v>
      </c>
      <c r="D10" s="32" t="s">
        <v>109</v>
      </c>
      <c r="E10" s="106" t="s">
        <v>194</v>
      </c>
    </row>
    <row r="11" spans="2:5" ht="18" customHeight="1" x14ac:dyDescent="0.45">
      <c r="B11" s="44">
        <v>3</v>
      </c>
      <c r="C11" s="31" t="s">
        <v>110</v>
      </c>
      <c r="D11" s="32" t="s">
        <v>111</v>
      </c>
      <c r="E11" s="106" t="s">
        <v>194</v>
      </c>
    </row>
    <row r="12" spans="2:5" ht="18" customHeight="1" x14ac:dyDescent="0.45">
      <c r="B12" s="45">
        <v>4</v>
      </c>
      <c r="C12" s="27" t="s">
        <v>112</v>
      </c>
      <c r="D12" s="28" t="s">
        <v>113</v>
      </c>
      <c r="E12" s="125" t="s">
        <v>207</v>
      </c>
    </row>
    <row r="13" spans="2:5" ht="18" customHeight="1" x14ac:dyDescent="0.45">
      <c r="B13" s="45">
        <v>4</v>
      </c>
      <c r="C13" s="27" t="s">
        <v>114</v>
      </c>
      <c r="D13" s="28" t="s">
        <v>115</v>
      </c>
      <c r="E13" s="125" t="s">
        <v>207</v>
      </c>
    </row>
    <row r="14" spans="2:5" ht="18" customHeight="1" x14ac:dyDescent="0.45">
      <c r="B14" s="45">
        <v>4</v>
      </c>
      <c r="C14" s="27" t="s">
        <v>116</v>
      </c>
      <c r="D14" s="28" t="s">
        <v>117</v>
      </c>
      <c r="E14" s="107" t="s">
        <v>194</v>
      </c>
    </row>
    <row r="15" spans="2:5" ht="18" customHeight="1" x14ac:dyDescent="0.45">
      <c r="B15" s="45">
        <v>4</v>
      </c>
      <c r="C15" s="27" t="s">
        <v>118</v>
      </c>
      <c r="D15" s="28" t="s">
        <v>119</v>
      </c>
      <c r="E15" s="107" t="s">
        <v>194</v>
      </c>
    </row>
    <row r="16" spans="2:5" ht="18" customHeight="1" x14ac:dyDescent="0.45">
      <c r="B16" s="46">
        <v>5</v>
      </c>
      <c r="C16" s="35" t="s">
        <v>120</v>
      </c>
      <c r="D16" s="36">
        <v>7.2</v>
      </c>
      <c r="E16" s="124" t="s">
        <v>207</v>
      </c>
    </row>
    <row r="17" spans="2:5" ht="18" customHeight="1" x14ac:dyDescent="0.45">
      <c r="B17" s="46">
        <v>5</v>
      </c>
      <c r="C17" s="35" t="s">
        <v>121</v>
      </c>
      <c r="D17" s="36" t="s">
        <v>122</v>
      </c>
      <c r="E17" s="124" t="s">
        <v>207</v>
      </c>
    </row>
    <row r="18" spans="2:5" ht="18" customHeight="1" x14ac:dyDescent="0.45">
      <c r="B18" s="46">
        <v>5</v>
      </c>
      <c r="C18" s="35" t="s">
        <v>123</v>
      </c>
      <c r="D18" s="36">
        <v>7.5</v>
      </c>
      <c r="E18" s="124" t="s">
        <v>207</v>
      </c>
    </row>
    <row r="19" spans="2:5" ht="18" customHeight="1" x14ac:dyDescent="0.45">
      <c r="B19" s="46">
        <v>5</v>
      </c>
      <c r="C19" s="35" t="s">
        <v>124</v>
      </c>
      <c r="D19" s="36">
        <v>8.1</v>
      </c>
      <c r="E19" s="108" t="s">
        <v>194</v>
      </c>
    </row>
    <row r="20" spans="2:5" ht="18" customHeight="1" x14ac:dyDescent="0.45">
      <c r="B20" s="46">
        <v>5</v>
      </c>
      <c r="C20" s="35" t="s">
        <v>125</v>
      </c>
      <c r="D20" s="36">
        <v>8.1999999999999993</v>
      </c>
      <c r="E20" s="108" t="s">
        <v>194</v>
      </c>
    </row>
    <row r="21" spans="2:5" ht="18" customHeight="1" x14ac:dyDescent="0.45">
      <c r="B21" s="46">
        <v>5</v>
      </c>
      <c r="C21" s="35" t="s">
        <v>126</v>
      </c>
      <c r="D21" s="36">
        <v>8.3000000000000007</v>
      </c>
      <c r="E21" s="108" t="s">
        <v>194</v>
      </c>
    </row>
    <row r="22" spans="2:5" ht="18" customHeight="1" x14ac:dyDescent="0.45">
      <c r="B22" s="47">
        <v>6</v>
      </c>
      <c r="C22" s="33" t="s">
        <v>127</v>
      </c>
      <c r="D22" s="34" t="s">
        <v>128</v>
      </c>
      <c r="E22" s="109" t="s">
        <v>194</v>
      </c>
    </row>
    <row r="23" spans="2:5" ht="18" customHeight="1" x14ac:dyDescent="0.45">
      <c r="B23" s="47">
        <v>6</v>
      </c>
      <c r="C23" s="33" t="s">
        <v>129</v>
      </c>
      <c r="D23" s="34" t="s">
        <v>128</v>
      </c>
      <c r="E23" s="109" t="s">
        <v>194</v>
      </c>
    </row>
    <row r="24" spans="2:5" ht="18" customHeight="1" x14ac:dyDescent="0.45">
      <c r="B24" s="48">
        <v>7</v>
      </c>
      <c r="C24" s="40" t="s">
        <v>130</v>
      </c>
      <c r="D24" s="41">
        <v>9.1999999999999993</v>
      </c>
      <c r="E24" s="110" t="s">
        <v>194</v>
      </c>
    </row>
    <row r="25" spans="2:5" ht="18" customHeight="1" x14ac:dyDescent="0.45">
      <c r="B25" s="48">
        <v>7</v>
      </c>
      <c r="C25" s="40" t="s">
        <v>131</v>
      </c>
      <c r="D25" s="41">
        <v>9.3000000000000007</v>
      </c>
      <c r="E25" s="126" t="s">
        <v>207</v>
      </c>
    </row>
    <row r="26" spans="2:5" ht="18" customHeight="1" x14ac:dyDescent="0.45">
      <c r="B26" s="48">
        <v>7</v>
      </c>
      <c r="C26" s="40" t="s">
        <v>132</v>
      </c>
      <c r="D26" s="41">
        <v>10.1</v>
      </c>
      <c r="E26" s="110" t="s">
        <v>194</v>
      </c>
    </row>
    <row r="27" spans="2:5" ht="18" customHeight="1" x14ac:dyDescent="0.45">
      <c r="B27" s="48">
        <v>7</v>
      </c>
      <c r="C27" s="40" t="s">
        <v>133</v>
      </c>
      <c r="D27" s="41" t="s">
        <v>134</v>
      </c>
      <c r="E27" s="126" t="s">
        <v>207</v>
      </c>
    </row>
    <row r="28" spans="2:5" ht="18" customHeight="1" x14ac:dyDescent="0.55000000000000004">
      <c r="B28" s="72">
        <v>8</v>
      </c>
      <c r="C28" s="73" t="s">
        <v>148</v>
      </c>
      <c r="D28" s="74" t="s">
        <v>147</v>
      </c>
      <c r="E28" s="111" t="s">
        <v>208</v>
      </c>
    </row>
  </sheetData>
  <pageMargins left="0.7" right="0.7" top="0.75" bottom="0.75" header="0.3" footer="0.3"/>
  <pageSetup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45"/>
  <sheetViews>
    <sheetView workbookViewId="0">
      <selection activeCell="E35" sqref="E35"/>
    </sheetView>
  </sheetViews>
  <sheetFormatPr defaultRowHeight="15.75" x14ac:dyDescent="0.45"/>
  <cols>
    <col min="4" max="4" width="55.796875" customWidth="1"/>
    <col min="5" max="5" width="70.06640625" customWidth="1"/>
    <col min="6" max="6" width="15.3984375" style="10" customWidth="1"/>
  </cols>
  <sheetData>
    <row r="1" spans="3:7" ht="20.350000000000001" customHeight="1" x14ac:dyDescent="0.45"/>
    <row r="2" spans="3:7" ht="20.350000000000001" customHeight="1" x14ac:dyDescent="0.45"/>
    <row r="3" spans="3:7" ht="20.350000000000001" customHeight="1" x14ac:dyDescent="0.45"/>
    <row r="4" spans="3:7" ht="20.350000000000001" customHeight="1" x14ac:dyDescent="0.45"/>
    <row r="5" spans="3:7" ht="30.75" x14ac:dyDescent="0.9">
      <c r="C5" s="15" t="s">
        <v>92</v>
      </c>
    </row>
    <row r="6" spans="3:7" ht="18" x14ac:dyDescent="0.55000000000000004">
      <c r="C6" s="17" t="s">
        <v>18</v>
      </c>
    </row>
    <row r="7" spans="3:7" ht="18" x14ac:dyDescent="0.45">
      <c r="F7" s="50" t="s">
        <v>173</v>
      </c>
    </row>
    <row r="8" spans="3:7" ht="21" x14ac:dyDescent="0.45">
      <c r="C8" s="97" t="s">
        <v>0</v>
      </c>
      <c r="D8" s="16"/>
      <c r="E8" s="50" t="s">
        <v>137</v>
      </c>
      <c r="F8" s="50" t="s">
        <v>136</v>
      </c>
      <c r="G8" s="50" t="s">
        <v>175</v>
      </c>
    </row>
    <row r="9" spans="3:7" ht="53.35" customHeight="1" x14ac:dyDescent="0.45">
      <c r="C9" s="18" t="s">
        <v>19</v>
      </c>
      <c r="D9" s="93" t="s">
        <v>20</v>
      </c>
      <c r="E9" s="5" t="s">
        <v>21</v>
      </c>
      <c r="F9" s="92">
        <v>2</v>
      </c>
      <c r="G9" s="50"/>
    </row>
    <row r="10" spans="3:7" ht="57" x14ac:dyDescent="0.45">
      <c r="C10" s="18" t="s">
        <v>22</v>
      </c>
      <c r="D10" s="93" t="s">
        <v>23</v>
      </c>
      <c r="E10" s="5" t="s">
        <v>24</v>
      </c>
      <c r="F10" s="92">
        <v>2</v>
      </c>
      <c r="G10" s="50"/>
    </row>
    <row r="11" spans="3:7" ht="43.5" customHeight="1" x14ac:dyDescent="0.45">
      <c r="C11" s="18" t="s">
        <v>25</v>
      </c>
      <c r="D11" s="93" t="s">
        <v>26</v>
      </c>
      <c r="E11" s="5" t="s">
        <v>27</v>
      </c>
      <c r="F11" s="92">
        <v>2</v>
      </c>
      <c r="G11" s="50"/>
    </row>
    <row r="12" spans="3:7" ht="18" x14ac:dyDescent="0.55000000000000004">
      <c r="C12" s="16"/>
      <c r="D12" s="94"/>
      <c r="E12" s="9"/>
      <c r="F12" s="51"/>
      <c r="G12" s="50"/>
    </row>
    <row r="13" spans="3:7" ht="21" x14ac:dyDescent="0.55000000000000004">
      <c r="C13" s="97" t="s">
        <v>1</v>
      </c>
      <c r="D13" s="94"/>
      <c r="E13" s="9"/>
      <c r="F13" s="51"/>
      <c r="G13" s="50"/>
    </row>
    <row r="14" spans="3:7" ht="51.4" customHeight="1" x14ac:dyDescent="0.45">
      <c r="C14" s="18" t="s">
        <v>28</v>
      </c>
      <c r="D14" s="93" t="s">
        <v>29</v>
      </c>
      <c r="E14" s="5" t="s">
        <v>30</v>
      </c>
      <c r="F14" s="92">
        <v>2</v>
      </c>
      <c r="G14" s="50"/>
    </row>
    <row r="15" spans="3:7" ht="41.35" customHeight="1" x14ac:dyDescent="0.45">
      <c r="C15" s="18" t="s">
        <v>31</v>
      </c>
      <c r="D15" s="93" t="s">
        <v>32</v>
      </c>
      <c r="E15" s="5" t="s">
        <v>33</v>
      </c>
      <c r="F15" s="92">
        <v>2</v>
      </c>
      <c r="G15" s="50"/>
    </row>
    <row r="16" spans="3:7" ht="56.35" customHeight="1" x14ac:dyDescent="0.45">
      <c r="C16" s="18" t="s">
        <v>34</v>
      </c>
      <c r="D16" s="93" t="s">
        <v>35</v>
      </c>
      <c r="E16" s="5" t="s">
        <v>36</v>
      </c>
      <c r="F16" s="92">
        <v>2</v>
      </c>
      <c r="G16" s="50"/>
    </row>
    <row r="17" spans="2:7" ht="18" x14ac:dyDescent="0.55000000000000004">
      <c r="C17" s="16"/>
      <c r="D17" s="94"/>
      <c r="E17" s="9"/>
      <c r="F17" s="51"/>
      <c r="G17" s="50"/>
    </row>
    <row r="18" spans="2:7" ht="21" x14ac:dyDescent="0.55000000000000004">
      <c r="C18" s="97" t="s">
        <v>2</v>
      </c>
      <c r="D18" s="94"/>
      <c r="E18" s="9"/>
      <c r="F18" s="51"/>
      <c r="G18" s="50"/>
    </row>
    <row r="19" spans="2:7" ht="70.900000000000006" customHeight="1" x14ac:dyDescent="0.45">
      <c r="C19" s="18" t="s">
        <v>37</v>
      </c>
      <c r="D19" s="93" t="s">
        <v>38</v>
      </c>
      <c r="E19" s="5" t="s">
        <v>39</v>
      </c>
      <c r="F19" s="92">
        <v>2</v>
      </c>
      <c r="G19" s="50"/>
    </row>
    <row r="20" spans="2:7" ht="70.900000000000006" customHeight="1" x14ac:dyDescent="0.45">
      <c r="B20" s="42" t="s">
        <v>135</v>
      </c>
      <c r="C20" s="21" t="s">
        <v>40</v>
      </c>
      <c r="D20" s="93" t="s">
        <v>41</v>
      </c>
      <c r="E20" s="5" t="s">
        <v>42</v>
      </c>
      <c r="F20" s="91">
        <v>3</v>
      </c>
    </row>
    <row r="21" spans="2:7" ht="70.900000000000006" customHeight="1" x14ac:dyDescent="0.45">
      <c r="B21" s="42" t="s">
        <v>135</v>
      </c>
      <c r="C21" s="21" t="s">
        <v>43</v>
      </c>
      <c r="D21" s="93" t="s">
        <v>44</v>
      </c>
      <c r="E21" s="5" t="s">
        <v>45</v>
      </c>
      <c r="F21" s="91">
        <v>3</v>
      </c>
    </row>
    <row r="22" spans="2:7" ht="53.35" customHeight="1" x14ac:dyDescent="0.45">
      <c r="C22" s="22" t="s">
        <v>46</v>
      </c>
      <c r="D22" s="93" t="s">
        <v>47</v>
      </c>
      <c r="E22" s="5" t="s">
        <v>48</v>
      </c>
      <c r="F22" s="90">
        <v>4</v>
      </c>
    </row>
    <row r="23" spans="2:7" ht="53.35" customHeight="1" x14ac:dyDescent="0.45">
      <c r="C23" s="22" t="s">
        <v>49</v>
      </c>
      <c r="D23" s="93" t="s">
        <v>50</v>
      </c>
      <c r="E23" s="5" t="s">
        <v>51</v>
      </c>
      <c r="F23" s="90">
        <v>4</v>
      </c>
    </row>
    <row r="24" spans="2:7" ht="40.9" customHeight="1" x14ac:dyDescent="0.45">
      <c r="C24" s="22" t="s">
        <v>52</v>
      </c>
      <c r="D24" s="93" t="s">
        <v>53</v>
      </c>
      <c r="E24" s="5" t="s">
        <v>54</v>
      </c>
      <c r="F24" s="90">
        <v>4</v>
      </c>
    </row>
    <row r="25" spans="2:7" ht="40.9" customHeight="1" x14ac:dyDescent="0.45">
      <c r="C25" s="22" t="s">
        <v>55</v>
      </c>
      <c r="D25" s="93" t="s">
        <v>56</v>
      </c>
      <c r="E25" s="5" t="s">
        <v>57</v>
      </c>
      <c r="F25" s="90">
        <v>4</v>
      </c>
    </row>
    <row r="26" spans="2:7" ht="18" x14ac:dyDescent="0.55000000000000004">
      <c r="D26" s="94"/>
      <c r="E26" s="9"/>
      <c r="F26" s="51"/>
    </row>
    <row r="27" spans="2:7" ht="21" x14ac:dyDescent="0.55000000000000004">
      <c r="C27" s="97" t="s">
        <v>3</v>
      </c>
      <c r="D27" s="94"/>
      <c r="E27" s="9"/>
      <c r="F27" s="51"/>
    </row>
    <row r="28" spans="2:7" ht="64.25" customHeight="1" x14ac:dyDescent="0.45">
      <c r="C28" s="4" t="s">
        <v>58</v>
      </c>
      <c r="D28" s="93" t="s">
        <v>59</v>
      </c>
      <c r="E28" s="5" t="s">
        <v>60</v>
      </c>
      <c r="F28" s="89">
        <v>5</v>
      </c>
    </row>
    <row r="29" spans="2:7" ht="64.25" customHeight="1" x14ac:dyDescent="0.45">
      <c r="C29" s="4" t="s">
        <v>61</v>
      </c>
      <c r="D29" s="93" t="s">
        <v>62</v>
      </c>
      <c r="E29" s="5" t="s">
        <v>63</v>
      </c>
      <c r="F29" s="89">
        <v>5</v>
      </c>
    </row>
    <row r="30" spans="2:7" ht="82.25" customHeight="1" x14ac:dyDescent="0.45">
      <c r="C30" s="4" t="s">
        <v>64</v>
      </c>
      <c r="D30" s="93" t="s">
        <v>65</v>
      </c>
      <c r="E30" s="5" t="s">
        <v>66</v>
      </c>
      <c r="F30" s="89">
        <v>5</v>
      </c>
    </row>
    <row r="31" spans="2:7" ht="18" x14ac:dyDescent="0.55000000000000004">
      <c r="C31" s="16"/>
      <c r="D31" s="94"/>
      <c r="E31" s="9"/>
      <c r="F31" s="51"/>
    </row>
    <row r="32" spans="2:7" ht="21" x14ac:dyDescent="0.65">
      <c r="C32" s="98" t="s">
        <v>4</v>
      </c>
      <c r="D32" s="94"/>
      <c r="E32" s="9"/>
      <c r="F32" s="51"/>
    </row>
    <row r="33" spans="3:6" ht="100.25" customHeight="1" x14ac:dyDescent="0.45">
      <c r="C33" s="4" t="s">
        <v>67</v>
      </c>
      <c r="D33" s="95" t="s">
        <v>68</v>
      </c>
      <c r="E33" s="5" t="s">
        <v>69</v>
      </c>
      <c r="F33" s="89">
        <v>5</v>
      </c>
    </row>
    <row r="34" spans="3:6" ht="49.9" customHeight="1" x14ac:dyDescent="0.45">
      <c r="C34" s="4" t="s">
        <v>70</v>
      </c>
      <c r="D34" s="95" t="s">
        <v>71</v>
      </c>
      <c r="E34" s="5" t="s">
        <v>72</v>
      </c>
      <c r="F34" s="89">
        <v>5</v>
      </c>
    </row>
    <row r="35" spans="3:6" ht="49.5" customHeight="1" x14ac:dyDescent="0.45">
      <c r="C35" s="4" t="s">
        <v>73</v>
      </c>
      <c r="D35" s="95" t="s">
        <v>74</v>
      </c>
      <c r="E35" s="5" t="s">
        <v>75</v>
      </c>
      <c r="F35" s="89">
        <v>5</v>
      </c>
    </row>
    <row r="36" spans="3:6" ht="18" x14ac:dyDescent="0.55000000000000004">
      <c r="D36" s="96"/>
      <c r="E36" s="9"/>
      <c r="F36" s="51"/>
    </row>
    <row r="37" spans="3:6" ht="21" x14ac:dyDescent="0.55000000000000004">
      <c r="C37" s="97" t="s">
        <v>5</v>
      </c>
      <c r="D37" s="96"/>
      <c r="E37" s="9"/>
      <c r="F37" s="51"/>
    </row>
    <row r="38" spans="3:6" ht="67.5" customHeight="1" x14ac:dyDescent="0.45">
      <c r="C38" s="23" t="s">
        <v>76</v>
      </c>
      <c r="D38" s="95" t="s">
        <v>77</v>
      </c>
      <c r="E38" s="5" t="s">
        <v>78</v>
      </c>
      <c r="F38" s="87">
        <v>6</v>
      </c>
    </row>
    <row r="39" spans="3:6" ht="85.15" customHeight="1" x14ac:dyDescent="0.45">
      <c r="C39" s="23" t="s">
        <v>79</v>
      </c>
      <c r="D39" s="95" t="s">
        <v>80</v>
      </c>
      <c r="E39" s="5" t="s">
        <v>93</v>
      </c>
      <c r="F39" s="87">
        <v>6</v>
      </c>
    </row>
    <row r="40" spans="3:6" ht="63.85" customHeight="1" x14ac:dyDescent="0.45">
      <c r="C40" s="49" t="s">
        <v>81</v>
      </c>
      <c r="D40" s="93" t="s">
        <v>82</v>
      </c>
      <c r="E40" s="5" t="s">
        <v>83</v>
      </c>
      <c r="F40" s="88">
        <v>7</v>
      </c>
    </row>
    <row r="41" spans="3:6" ht="98.35" customHeight="1" x14ac:dyDescent="0.45">
      <c r="C41" s="49" t="s">
        <v>84</v>
      </c>
      <c r="D41" s="93" t="s">
        <v>85</v>
      </c>
      <c r="E41" s="5" t="s">
        <v>94</v>
      </c>
      <c r="F41" s="88">
        <v>7</v>
      </c>
    </row>
    <row r="42" spans="3:6" ht="18" x14ac:dyDescent="0.55000000000000004">
      <c r="D42" s="94"/>
      <c r="E42" s="9"/>
      <c r="F42" s="51"/>
    </row>
    <row r="43" spans="3:6" ht="21" x14ac:dyDescent="0.55000000000000004">
      <c r="C43" s="97" t="s">
        <v>6</v>
      </c>
      <c r="D43" s="94"/>
      <c r="E43" s="9"/>
      <c r="F43" s="51"/>
    </row>
    <row r="44" spans="3:6" ht="43.9" customHeight="1" x14ac:dyDescent="0.45">
      <c r="C44" s="49" t="s">
        <v>86</v>
      </c>
      <c r="D44" s="93" t="s">
        <v>87</v>
      </c>
      <c r="E44" s="5" t="s">
        <v>88</v>
      </c>
      <c r="F44" s="88">
        <v>7</v>
      </c>
    </row>
    <row r="45" spans="3:6" ht="72.400000000000006" customHeight="1" x14ac:dyDescent="0.45">
      <c r="C45" s="49" t="s">
        <v>89</v>
      </c>
      <c r="D45" s="93" t="s">
        <v>90</v>
      </c>
      <c r="E45" s="5" t="s">
        <v>91</v>
      </c>
      <c r="F45" s="88">
        <v>7</v>
      </c>
    </row>
  </sheetData>
  <pageMargins left="0.7" right="0.7" top="0.75" bottom="0.75" header="0.3" footer="0.3"/>
  <pageSetup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03346-64B2-4E76-80D0-4160AC41C84D}">
  <dimension ref="C8:L95"/>
  <sheetViews>
    <sheetView topLeftCell="H5" workbookViewId="0">
      <selection activeCell="O11" sqref="O11"/>
    </sheetView>
  </sheetViews>
  <sheetFormatPr defaultRowHeight="14.25" x14ac:dyDescent="0.45"/>
  <sheetData>
    <row r="8" spans="3:12" x14ac:dyDescent="0.45">
      <c r="K8" s="114">
        <f>75000000*3412/1000000</f>
        <v>255900</v>
      </c>
    </row>
    <row r="9" spans="3:12" x14ac:dyDescent="0.45">
      <c r="K9" s="115">
        <v>300000</v>
      </c>
    </row>
    <row r="10" spans="3:12" x14ac:dyDescent="0.45">
      <c r="K10" s="114">
        <f>SUM(K8:K9)</f>
        <v>555900</v>
      </c>
      <c r="L10" t="s">
        <v>196</v>
      </c>
    </row>
    <row r="11" spans="3:12" x14ac:dyDescent="0.45">
      <c r="K11" s="114">
        <v>1250000</v>
      </c>
      <c r="L11" t="s">
        <v>197</v>
      </c>
    </row>
    <row r="12" spans="3:12" x14ac:dyDescent="0.45">
      <c r="C12" s="116">
        <f ca="1">RANDBETWEEN(90,110)</f>
        <v>106</v>
      </c>
      <c r="D12" s="113">
        <v>42005</v>
      </c>
      <c r="E12">
        <f ca="1">C12/100</f>
        <v>1.06</v>
      </c>
      <c r="F12" s="114">
        <f ca="1">E12*$K$11</f>
        <v>1325000</v>
      </c>
      <c r="G12" s="117">
        <f ca="1">K10/F12</f>
        <v>0.41954716981132073</v>
      </c>
      <c r="I12" s="113">
        <v>42005</v>
      </c>
      <c r="J12" s="117">
        <v>0.49413333333333331</v>
      </c>
    </row>
    <row r="13" spans="3:12" x14ac:dyDescent="0.45">
      <c r="C13" s="116">
        <f t="shared" ref="C13:C76" ca="1" si="0">RANDBETWEEN(90,110)</f>
        <v>101</v>
      </c>
      <c r="D13" s="113">
        <v>42036</v>
      </c>
      <c r="E13">
        <f t="shared" ref="E13:E76" ca="1" si="1">C13/100</f>
        <v>1.01</v>
      </c>
      <c r="F13" s="114">
        <f ca="1">E13*$K$11</f>
        <v>1262500</v>
      </c>
      <c r="G13" s="117">
        <f ca="1">$K$10/F13</f>
        <v>0.44031683168316832</v>
      </c>
      <c r="I13" s="113">
        <v>42036</v>
      </c>
      <c r="J13" s="117">
        <v>0.49413333333333331</v>
      </c>
    </row>
    <row r="14" spans="3:12" x14ac:dyDescent="0.45">
      <c r="C14" s="116">
        <f t="shared" ca="1" si="0"/>
        <v>103</v>
      </c>
      <c r="D14" s="113">
        <v>42064</v>
      </c>
      <c r="E14">
        <f t="shared" ca="1" si="1"/>
        <v>1.03</v>
      </c>
      <c r="F14" s="114">
        <f t="shared" ref="F14:F76" ca="1" si="2">E14*$K$11</f>
        <v>1287500</v>
      </c>
      <c r="G14" s="117">
        <f t="shared" ref="G14:G77" ca="1" si="3">$K$10/F14</f>
        <v>0.43176699029126214</v>
      </c>
      <c r="I14" s="113">
        <v>42064</v>
      </c>
      <c r="J14" s="117">
        <v>0.48870329670329671</v>
      </c>
    </row>
    <row r="15" spans="3:12" x14ac:dyDescent="0.45">
      <c r="C15" s="116">
        <f t="shared" ca="1" si="0"/>
        <v>91</v>
      </c>
      <c r="D15" s="113">
        <v>42095</v>
      </c>
      <c r="E15">
        <f t="shared" ca="1" si="1"/>
        <v>0.91</v>
      </c>
      <c r="F15" s="114">
        <f t="shared" ca="1" si="2"/>
        <v>1137500</v>
      </c>
      <c r="G15" s="117">
        <f t="shared" ca="1" si="3"/>
        <v>0.48870329670329671</v>
      </c>
      <c r="I15" s="113">
        <v>42095</v>
      </c>
      <c r="J15" s="117">
        <v>0.48870329670329671</v>
      </c>
    </row>
    <row r="16" spans="3:12" x14ac:dyDescent="0.45">
      <c r="C16" s="116">
        <f t="shared" ca="1" si="0"/>
        <v>103</v>
      </c>
      <c r="D16" s="113">
        <v>42125</v>
      </c>
      <c r="E16">
        <f t="shared" ca="1" si="1"/>
        <v>1.03</v>
      </c>
      <c r="F16" s="114">
        <f t="shared" ca="1" si="2"/>
        <v>1287500</v>
      </c>
      <c r="G16" s="117">
        <f t="shared" ca="1" si="3"/>
        <v>0.43176699029126214</v>
      </c>
      <c r="I16" s="113">
        <v>42125</v>
      </c>
      <c r="J16" s="117">
        <v>0.48870329670329671</v>
      </c>
    </row>
    <row r="17" spans="3:10" x14ac:dyDescent="0.45">
      <c r="C17" s="116">
        <f t="shared" ca="1" si="0"/>
        <v>109</v>
      </c>
      <c r="D17" s="113">
        <v>42156</v>
      </c>
      <c r="E17">
        <f t="shared" ca="1" si="1"/>
        <v>1.0900000000000001</v>
      </c>
      <c r="F17" s="114">
        <f t="shared" ca="1" si="2"/>
        <v>1362500</v>
      </c>
      <c r="G17" s="117">
        <f t="shared" ca="1" si="3"/>
        <v>0.40799999999999997</v>
      </c>
      <c r="I17" s="113">
        <v>42156</v>
      </c>
      <c r="J17" s="117">
        <v>0.48870329670329671</v>
      </c>
    </row>
    <row r="18" spans="3:10" x14ac:dyDescent="0.45">
      <c r="C18" s="116">
        <f t="shared" ca="1" si="0"/>
        <v>110</v>
      </c>
      <c r="D18" s="113">
        <v>42186</v>
      </c>
      <c r="E18">
        <f t="shared" ca="1" si="1"/>
        <v>1.1000000000000001</v>
      </c>
      <c r="F18" s="114">
        <f t="shared" ca="1" si="2"/>
        <v>1375000</v>
      </c>
      <c r="G18" s="117">
        <f t="shared" ca="1" si="3"/>
        <v>0.40429090909090909</v>
      </c>
      <c r="I18" s="113">
        <v>42186</v>
      </c>
      <c r="J18" s="117">
        <v>0.48870329670329671</v>
      </c>
    </row>
    <row r="19" spans="3:10" x14ac:dyDescent="0.45">
      <c r="C19" s="116">
        <f t="shared" ca="1" si="0"/>
        <v>93</v>
      </c>
      <c r="D19" s="113">
        <v>42217</v>
      </c>
      <c r="E19">
        <f t="shared" ca="1" si="1"/>
        <v>0.93</v>
      </c>
      <c r="F19" s="114">
        <f t="shared" ca="1" si="2"/>
        <v>1162500</v>
      </c>
      <c r="G19" s="117">
        <f t="shared" ca="1" si="3"/>
        <v>0.47819354838709677</v>
      </c>
      <c r="I19" s="113">
        <v>42217</v>
      </c>
      <c r="J19" s="117">
        <v>0.48870329670329671</v>
      </c>
    </row>
    <row r="20" spans="3:10" x14ac:dyDescent="0.45">
      <c r="C20" s="116">
        <f t="shared" ca="1" si="0"/>
        <v>103</v>
      </c>
      <c r="D20" s="113">
        <v>42248</v>
      </c>
      <c r="E20">
        <f t="shared" ca="1" si="1"/>
        <v>1.03</v>
      </c>
      <c r="F20" s="114">
        <f t="shared" ca="1" si="2"/>
        <v>1287500</v>
      </c>
      <c r="G20" s="117">
        <f t="shared" ca="1" si="3"/>
        <v>0.43176699029126214</v>
      </c>
      <c r="I20" s="113">
        <v>42248</v>
      </c>
      <c r="J20" s="117">
        <v>0.48870329670329671</v>
      </c>
    </row>
    <row r="21" spans="3:10" x14ac:dyDescent="0.45">
      <c r="C21" s="116">
        <f t="shared" ca="1" si="0"/>
        <v>93</v>
      </c>
      <c r="D21" s="113">
        <v>42278</v>
      </c>
      <c r="E21">
        <f t="shared" ca="1" si="1"/>
        <v>0.93</v>
      </c>
      <c r="F21" s="114">
        <f t="shared" ca="1" si="2"/>
        <v>1162500</v>
      </c>
      <c r="G21" s="117">
        <f t="shared" ca="1" si="3"/>
        <v>0.47819354838709677</v>
      </c>
      <c r="I21" s="113">
        <v>42278</v>
      </c>
      <c r="J21" s="117">
        <v>0.48339130434782607</v>
      </c>
    </row>
    <row r="22" spans="3:10" x14ac:dyDescent="0.45">
      <c r="C22" s="116">
        <f t="shared" ca="1" si="0"/>
        <v>109</v>
      </c>
      <c r="D22" s="113">
        <v>42309</v>
      </c>
      <c r="E22">
        <f t="shared" ca="1" si="1"/>
        <v>1.0900000000000001</v>
      </c>
      <c r="F22" s="114">
        <f t="shared" ca="1" si="2"/>
        <v>1362500</v>
      </c>
      <c r="G22" s="117">
        <f t="shared" ca="1" si="3"/>
        <v>0.40799999999999997</v>
      </c>
      <c r="I22" s="113">
        <v>42309</v>
      </c>
      <c r="J22" s="117">
        <v>0.48339130434782607</v>
      </c>
    </row>
    <row r="23" spans="3:10" x14ac:dyDescent="0.45">
      <c r="C23" s="116">
        <f t="shared" ca="1" si="0"/>
        <v>95</v>
      </c>
      <c r="D23" s="113">
        <v>42339</v>
      </c>
      <c r="E23">
        <f t="shared" ca="1" si="1"/>
        <v>0.95</v>
      </c>
      <c r="F23" s="114">
        <f t="shared" ca="1" si="2"/>
        <v>1187500</v>
      </c>
      <c r="G23" s="117">
        <f t="shared" ca="1" si="3"/>
        <v>0.46812631578947367</v>
      </c>
      <c r="I23" s="113">
        <v>42339</v>
      </c>
      <c r="J23" s="117">
        <v>0.48339130434782607</v>
      </c>
    </row>
    <row r="24" spans="3:10" x14ac:dyDescent="0.45">
      <c r="C24" s="116">
        <f t="shared" ca="1" si="0"/>
        <v>102</v>
      </c>
      <c r="D24" s="113">
        <v>42370</v>
      </c>
      <c r="E24">
        <f t="shared" ca="1" si="1"/>
        <v>1.02</v>
      </c>
      <c r="F24" s="114">
        <f t="shared" ca="1" si="2"/>
        <v>1275000</v>
      </c>
      <c r="G24" s="117">
        <f t="shared" ca="1" si="3"/>
        <v>0.436</v>
      </c>
      <c r="I24" s="113">
        <v>42370</v>
      </c>
      <c r="J24" s="117">
        <v>0.47819354838709677</v>
      </c>
    </row>
    <row r="25" spans="3:10" x14ac:dyDescent="0.45">
      <c r="C25" s="116">
        <f t="shared" ca="1" si="0"/>
        <v>104</v>
      </c>
      <c r="D25" s="113">
        <v>42401</v>
      </c>
      <c r="E25">
        <f t="shared" ca="1" si="1"/>
        <v>1.04</v>
      </c>
      <c r="F25" s="114">
        <f t="shared" ca="1" si="2"/>
        <v>1300000</v>
      </c>
      <c r="G25" s="117">
        <f t="shared" ca="1" si="3"/>
        <v>0.42761538461538462</v>
      </c>
      <c r="I25" s="113">
        <v>42401</v>
      </c>
      <c r="J25" s="117">
        <v>0.47819354838709677</v>
      </c>
    </row>
    <row r="26" spans="3:10" x14ac:dyDescent="0.45">
      <c r="C26" s="116">
        <f t="shared" ca="1" si="0"/>
        <v>103</v>
      </c>
      <c r="D26" s="113">
        <v>42430</v>
      </c>
      <c r="E26">
        <f t="shared" ca="1" si="1"/>
        <v>1.03</v>
      </c>
      <c r="F26" s="114">
        <f t="shared" ca="1" si="2"/>
        <v>1287500</v>
      </c>
      <c r="G26" s="117">
        <f t="shared" ca="1" si="3"/>
        <v>0.43176699029126214</v>
      </c>
      <c r="I26" s="113">
        <v>42430</v>
      </c>
      <c r="J26" s="117">
        <v>0.47819354838709677</v>
      </c>
    </row>
    <row r="27" spans="3:10" x14ac:dyDescent="0.45">
      <c r="C27" s="116">
        <f t="shared" ca="1" si="0"/>
        <v>110</v>
      </c>
      <c r="D27" s="113">
        <v>42461</v>
      </c>
      <c r="E27">
        <f t="shared" ca="1" si="1"/>
        <v>1.1000000000000001</v>
      </c>
      <c r="F27" s="114">
        <f t="shared" ca="1" si="2"/>
        <v>1375000</v>
      </c>
      <c r="G27" s="117">
        <f t="shared" ca="1" si="3"/>
        <v>0.40429090909090909</v>
      </c>
      <c r="I27" s="113">
        <v>42461</v>
      </c>
      <c r="J27" s="117">
        <v>0.47819354838709677</v>
      </c>
    </row>
    <row r="28" spans="3:10" x14ac:dyDescent="0.45">
      <c r="C28" s="116">
        <f t="shared" ca="1" si="0"/>
        <v>104</v>
      </c>
      <c r="D28" s="113">
        <v>42491</v>
      </c>
      <c r="E28">
        <f t="shared" ca="1" si="1"/>
        <v>1.04</v>
      </c>
      <c r="F28" s="114">
        <f t="shared" ca="1" si="2"/>
        <v>1300000</v>
      </c>
      <c r="G28" s="117">
        <f t="shared" ca="1" si="3"/>
        <v>0.42761538461538462</v>
      </c>
      <c r="I28" s="113">
        <v>42491</v>
      </c>
      <c r="J28" s="117">
        <v>0.47819354838709677</v>
      </c>
    </row>
    <row r="29" spans="3:10" x14ac:dyDescent="0.45">
      <c r="C29" s="116">
        <f t="shared" ca="1" si="0"/>
        <v>93</v>
      </c>
      <c r="D29" s="113">
        <v>42522</v>
      </c>
      <c r="E29">
        <f t="shared" ca="1" si="1"/>
        <v>0.93</v>
      </c>
      <c r="F29" s="114">
        <f t="shared" ca="1" si="2"/>
        <v>1162500</v>
      </c>
      <c r="G29" s="117">
        <f t="shared" ca="1" si="3"/>
        <v>0.47819354838709677</v>
      </c>
      <c r="I29" s="113">
        <v>42522</v>
      </c>
      <c r="J29" s="117">
        <v>0.47310638297872343</v>
      </c>
    </row>
    <row r="30" spans="3:10" x14ac:dyDescent="0.45">
      <c r="C30" s="116">
        <f t="shared" ca="1" si="0"/>
        <v>107</v>
      </c>
      <c r="D30" s="113">
        <v>42552</v>
      </c>
      <c r="E30">
        <f t="shared" ca="1" si="1"/>
        <v>1.07</v>
      </c>
      <c r="F30" s="114">
        <f t="shared" ca="1" si="2"/>
        <v>1337500</v>
      </c>
      <c r="G30" s="117">
        <f t="shared" ca="1" si="3"/>
        <v>0.41562616822429904</v>
      </c>
      <c r="I30" s="113">
        <v>42552</v>
      </c>
      <c r="J30" s="117">
        <v>0.47310638297872343</v>
      </c>
    </row>
    <row r="31" spans="3:10" x14ac:dyDescent="0.45">
      <c r="C31" s="116">
        <f t="shared" ca="1" si="0"/>
        <v>95</v>
      </c>
      <c r="D31" s="113">
        <v>42583</v>
      </c>
      <c r="E31">
        <f t="shared" ca="1" si="1"/>
        <v>0.95</v>
      </c>
      <c r="F31" s="114">
        <f t="shared" ca="1" si="2"/>
        <v>1187500</v>
      </c>
      <c r="G31" s="117">
        <f t="shared" ca="1" si="3"/>
        <v>0.46812631578947367</v>
      </c>
      <c r="I31" s="113">
        <v>42583</v>
      </c>
      <c r="J31" s="117">
        <v>0.47310638297872343</v>
      </c>
    </row>
    <row r="32" spans="3:10" x14ac:dyDescent="0.45">
      <c r="C32" s="116">
        <f t="shared" ca="1" si="0"/>
        <v>98</v>
      </c>
      <c r="D32" s="113">
        <v>42614</v>
      </c>
      <c r="E32">
        <f t="shared" ca="1" si="1"/>
        <v>0.98</v>
      </c>
      <c r="F32" s="114">
        <f t="shared" ca="1" si="2"/>
        <v>1225000</v>
      </c>
      <c r="G32" s="117">
        <f t="shared" ca="1" si="3"/>
        <v>0.45379591836734695</v>
      </c>
      <c r="I32" s="113">
        <v>42614</v>
      </c>
      <c r="J32" s="117">
        <v>0.47310638297872343</v>
      </c>
    </row>
    <row r="33" spans="3:10" x14ac:dyDescent="0.45">
      <c r="C33" s="116">
        <f t="shared" ca="1" si="0"/>
        <v>104</v>
      </c>
      <c r="D33" s="113">
        <v>42644</v>
      </c>
      <c r="E33">
        <f t="shared" ca="1" si="1"/>
        <v>1.04</v>
      </c>
      <c r="F33" s="114">
        <f t="shared" ca="1" si="2"/>
        <v>1300000</v>
      </c>
      <c r="G33" s="117">
        <f t="shared" ca="1" si="3"/>
        <v>0.42761538461538462</v>
      </c>
      <c r="I33" s="113">
        <v>42644</v>
      </c>
      <c r="J33" s="117">
        <v>0.47310638297872343</v>
      </c>
    </row>
    <row r="34" spans="3:10" x14ac:dyDescent="0.45">
      <c r="C34" s="116">
        <f t="shared" ca="1" si="0"/>
        <v>90</v>
      </c>
      <c r="D34" s="113">
        <v>42675</v>
      </c>
      <c r="E34">
        <f t="shared" ca="1" si="1"/>
        <v>0.9</v>
      </c>
      <c r="F34" s="114">
        <f t="shared" ca="1" si="2"/>
        <v>1125000</v>
      </c>
      <c r="G34" s="117">
        <f t="shared" ca="1" si="3"/>
        <v>0.49413333333333331</v>
      </c>
      <c r="I34" s="113">
        <v>42675</v>
      </c>
      <c r="J34" s="117">
        <v>0.46812631578947367</v>
      </c>
    </row>
    <row r="35" spans="3:10" x14ac:dyDescent="0.45">
      <c r="C35" s="116">
        <f t="shared" ca="1" si="0"/>
        <v>96</v>
      </c>
      <c r="D35" s="113">
        <v>42705</v>
      </c>
      <c r="E35">
        <f t="shared" ca="1" si="1"/>
        <v>0.96</v>
      </c>
      <c r="F35" s="114">
        <f t="shared" ca="1" si="2"/>
        <v>1200000</v>
      </c>
      <c r="G35" s="117">
        <f t="shared" ca="1" si="3"/>
        <v>0.46325</v>
      </c>
      <c r="I35" s="113">
        <v>42705</v>
      </c>
      <c r="J35" s="117">
        <v>0.46812631578947367</v>
      </c>
    </row>
    <row r="36" spans="3:10" x14ac:dyDescent="0.45">
      <c r="C36" s="116">
        <f t="shared" ca="1" si="0"/>
        <v>108</v>
      </c>
      <c r="D36" s="113">
        <v>42736</v>
      </c>
      <c r="E36">
        <f t="shared" ca="1" si="1"/>
        <v>1.08</v>
      </c>
      <c r="F36" s="114">
        <f t="shared" ca="1" si="2"/>
        <v>1350000</v>
      </c>
      <c r="G36" s="117">
        <f t="shared" ca="1" si="3"/>
        <v>0.4117777777777778</v>
      </c>
      <c r="I36" s="113">
        <v>42736</v>
      </c>
      <c r="J36" s="117">
        <v>0.46812631578947367</v>
      </c>
    </row>
    <row r="37" spans="3:10" x14ac:dyDescent="0.45">
      <c r="C37" s="116">
        <f t="shared" ca="1" si="0"/>
        <v>99</v>
      </c>
      <c r="D37" s="113">
        <v>42767</v>
      </c>
      <c r="E37">
        <f t="shared" ca="1" si="1"/>
        <v>0.99</v>
      </c>
      <c r="F37" s="114">
        <f t="shared" ca="1" si="2"/>
        <v>1237500</v>
      </c>
      <c r="G37" s="117">
        <f t="shared" ca="1" si="3"/>
        <v>0.44921212121212123</v>
      </c>
      <c r="I37" s="113">
        <v>42767</v>
      </c>
      <c r="J37" s="117">
        <v>0.46812631578947367</v>
      </c>
    </row>
    <row r="38" spans="3:10" x14ac:dyDescent="0.45">
      <c r="C38" s="116">
        <f t="shared" ca="1" si="0"/>
        <v>98</v>
      </c>
      <c r="D38" s="113">
        <v>42795</v>
      </c>
      <c r="E38">
        <f t="shared" ca="1" si="1"/>
        <v>0.98</v>
      </c>
      <c r="F38" s="114">
        <f t="shared" ca="1" si="2"/>
        <v>1225000</v>
      </c>
      <c r="G38" s="117">
        <f t="shared" ca="1" si="3"/>
        <v>0.45379591836734695</v>
      </c>
      <c r="I38" s="113">
        <v>42795</v>
      </c>
      <c r="J38" s="117">
        <v>0.46325</v>
      </c>
    </row>
    <row r="39" spans="3:10" x14ac:dyDescent="0.45">
      <c r="C39" s="116">
        <f t="shared" ca="1" si="0"/>
        <v>95</v>
      </c>
      <c r="D39" s="113">
        <v>42826</v>
      </c>
      <c r="E39">
        <f t="shared" ca="1" si="1"/>
        <v>0.95</v>
      </c>
      <c r="F39" s="114">
        <f t="shared" ca="1" si="2"/>
        <v>1187500</v>
      </c>
      <c r="G39" s="117">
        <f t="shared" ca="1" si="3"/>
        <v>0.46812631578947367</v>
      </c>
      <c r="I39" s="113">
        <v>42826</v>
      </c>
      <c r="J39" s="117">
        <v>0.46325</v>
      </c>
    </row>
    <row r="40" spans="3:10" x14ac:dyDescent="0.45">
      <c r="C40" s="116">
        <f t="shared" ca="1" si="0"/>
        <v>105</v>
      </c>
      <c r="D40" s="113">
        <v>42856</v>
      </c>
      <c r="E40">
        <f t="shared" ca="1" si="1"/>
        <v>1.05</v>
      </c>
      <c r="F40" s="114">
        <f t="shared" ca="1" si="2"/>
        <v>1312500</v>
      </c>
      <c r="G40" s="117">
        <f t="shared" ca="1" si="3"/>
        <v>0.42354285714285717</v>
      </c>
      <c r="I40" s="113">
        <v>42856</v>
      </c>
      <c r="J40" s="117">
        <v>0.4584742268041237</v>
      </c>
    </row>
    <row r="41" spans="3:10" x14ac:dyDescent="0.45">
      <c r="C41" s="116">
        <f t="shared" ca="1" si="0"/>
        <v>97</v>
      </c>
      <c r="D41" s="113">
        <v>42887</v>
      </c>
      <c r="E41">
        <f t="shared" ca="1" si="1"/>
        <v>0.97</v>
      </c>
      <c r="F41" s="114">
        <f t="shared" ca="1" si="2"/>
        <v>1212500</v>
      </c>
      <c r="G41" s="117">
        <f t="shared" ca="1" si="3"/>
        <v>0.4584742268041237</v>
      </c>
      <c r="I41" s="113">
        <v>42887</v>
      </c>
      <c r="J41" s="117">
        <v>0.45379591836734695</v>
      </c>
    </row>
    <row r="42" spans="3:10" x14ac:dyDescent="0.45">
      <c r="C42" s="116">
        <f t="shared" ca="1" si="0"/>
        <v>102</v>
      </c>
      <c r="D42" s="113">
        <v>42917</v>
      </c>
      <c r="E42">
        <f t="shared" ca="1" si="1"/>
        <v>1.02</v>
      </c>
      <c r="F42" s="114">
        <f t="shared" ca="1" si="2"/>
        <v>1275000</v>
      </c>
      <c r="G42" s="117">
        <f t="shared" ca="1" si="3"/>
        <v>0.436</v>
      </c>
      <c r="I42" s="113">
        <v>42917</v>
      </c>
      <c r="J42" s="117">
        <v>0.45379591836734695</v>
      </c>
    </row>
    <row r="43" spans="3:10" x14ac:dyDescent="0.45">
      <c r="C43" s="116">
        <f t="shared" ca="1" si="0"/>
        <v>108</v>
      </c>
      <c r="D43" s="113">
        <v>42948</v>
      </c>
      <c r="E43">
        <f t="shared" ca="1" si="1"/>
        <v>1.08</v>
      </c>
      <c r="F43" s="114">
        <f t="shared" ca="1" si="2"/>
        <v>1350000</v>
      </c>
      <c r="G43" s="117">
        <f t="shared" ca="1" si="3"/>
        <v>0.4117777777777778</v>
      </c>
      <c r="I43" s="113">
        <v>42948</v>
      </c>
      <c r="J43" s="117">
        <v>0.45379591836734695</v>
      </c>
    </row>
    <row r="44" spans="3:10" x14ac:dyDescent="0.45">
      <c r="C44" s="116">
        <f t="shared" ca="1" si="0"/>
        <v>96</v>
      </c>
      <c r="D44" s="113">
        <v>42979</v>
      </c>
      <c r="E44">
        <f t="shared" ca="1" si="1"/>
        <v>0.96</v>
      </c>
      <c r="F44" s="114">
        <f t="shared" ca="1" si="2"/>
        <v>1200000</v>
      </c>
      <c r="G44" s="117">
        <f t="shared" ca="1" si="3"/>
        <v>0.46325</v>
      </c>
      <c r="I44" s="113">
        <v>42979</v>
      </c>
      <c r="J44" s="117">
        <v>0.45379591836734695</v>
      </c>
    </row>
    <row r="45" spans="3:10" x14ac:dyDescent="0.45">
      <c r="C45" s="116">
        <f t="shared" ca="1" si="0"/>
        <v>92</v>
      </c>
      <c r="D45" s="113">
        <v>43009</v>
      </c>
      <c r="E45">
        <f t="shared" ca="1" si="1"/>
        <v>0.92</v>
      </c>
      <c r="F45" s="114">
        <f t="shared" ca="1" si="2"/>
        <v>1150000</v>
      </c>
      <c r="G45" s="117">
        <f t="shared" ca="1" si="3"/>
        <v>0.48339130434782607</v>
      </c>
      <c r="I45" s="113">
        <v>43009</v>
      </c>
      <c r="J45" s="117">
        <v>0.44921212121212123</v>
      </c>
    </row>
    <row r="46" spans="3:10" x14ac:dyDescent="0.45">
      <c r="C46" s="116">
        <f t="shared" ca="1" si="0"/>
        <v>105</v>
      </c>
      <c r="D46" s="113">
        <v>43040</v>
      </c>
      <c r="E46">
        <f t="shared" ca="1" si="1"/>
        <v>1.05</v>
      </c>
      <c r="F46" s="114">
        <f t="shared" ca="1" si="2"/>
        <v>1312500</v>
      </c>
      <c r="G46" s="117">
        <f t="shared" ca="1" si="3"/>
        <v>0.42354285714285717</v>
      </c>
      <c r="I46" s="113">
        <v>43040</v>
      </c>
      <c r="J46" s="117">
        <v>0.44921212121212123</v>
      </c>
    </row>
    <row r="47" spans="3:10" x14ac:dyDescent="0.45">
      <c r="C47" s="116">
        <f t="shared" ca="1" si="0"/>
        <v>93</v>
      </c>
      <c r="D47" s="113">
        <v>43070</v>
      </c>
      <c r="E47">
        <f t="shared" ca="1" si="1"/>
        <v>0.93</v>
      </c>
      <c r="F47" s="114">
        <f t="shared" ca="1" si="2"/>
        <v>1162500</v>
      </c>
      <c r="G47" s="117">
        <f t="shared" ca="1" si="3"/>
        <v>0.47819354838709677</v>
      </c>
      <c r="I47" s="113">
        <v>43070</v>
      </c>
      <c r="J47" s="117">
        <v>0.44921212121212123</v>
      </c>
    </row>
    <row r="48" spans="3:10" x14ac:dyDescent="0.45">
      <c r="C48" s="116">
        <f t="shared" ca="1" si="0"/>
        <v>94</v>
      </c>
      <c r="D48" s="113">
        <v>43101</v>
      </c>
      <c r="E48">
        <f t="shared" ca="1" si="1"/>
        <v>0.94</v>
      </c>
      <c r="F48" s="114">
        <f t="shared" ca="1" si="2"/>
        <v>1175000</v>
      </c>
      <c r="G48" s="117">
        <f t="shared" ca="1" si="3"/>
        <v>0.47310638297872343</v>
      </c>
      <c r="I48" s="113">
        <v>43101</v>
      </c>
      <c r="J48" s="117">
        <v>0.44921212121212123</v>
      </c>
    </row>
    <row r="49" spans="3:10" x14ac:dyDescent="0.45">
      <c r="C49" s="116">
        <f t="shared" ca="1" si="0"/>
        <v>93</v>
      </c>
      <c r="D49" s="113">
        <v>43132</v>
      </c>
      <c r="E49">
        <f t="shared" ca="1" si="1"/>
        <v>0.93</v>
      </c>
      <c r="F49" s="114">
        <f t="shared" ca="1" si="2"/>
        <v>1162500</v>
      </c>
      <c r="G49" s="117">
        <f t="shared" ca="1" si="3"/>
        <v>0.47819354838709677</v>
      </c>
      <c r="I49" s="113">
        <v>43132</v>
      </c>
      <c r="J49" s="117">
        <v>0.44472</v>
      </c>
    </row>
    <row r="50" spans="3:10" x14ac:dyDescent="0.45">
      <c r="C50" s="116">
        <f t="shared" ca="1" si="0"/>
        <v>91</v>
      </c>
      <c r="D50" s="113">
        <v>43160</v>
      </c>
      <c r="E50">
        <f t="shared" ca="1" si="1"/>
        <v>0.91</v>
      </c>
      <c r="F50" s="114">
        <f t="shared" ca="1" si="2"/>
        <v>1137500</v>
      </c>
      <c r="G50" s="117">
        <f t="shared" ca="1" si="3"/>
        <v>0.48870329670329671</v>
      </c>
      <c r="I50" s="113">
        <v>43160</v>
      </c>
      <c r="J50" s="117">
        <v>0.44472</v>
      </c>
    </row>
    <row r="51" spans="3:10" x14ac:dyDescent="0.45">
      <c r="C51" s="116">
        <f t="shared" ca="1" si="0"/>
        <v>106</v>
      </c>
      <c r="D51" s="113">
        <v>43191</v>
      </c>
      <c r="E51">
        <f t="shared" ca="1" si="1"/>
        <v>1.06</v>
      </c>
      <c r="F51" s="114">
        <f t="shared" ca="1" si="2"/>
        <v>1325000</v>
      </c>
      <c r="G51" s="117">
        <f t="shared" ca="1" si="3"/>
        <v>0.41954716981132073</v>
      </c>
      <c r="I51" s="113">
        <v>43191</v>
      </c>
      <c r="J51" s="117">
        <v>0.44472</v>
      </c>
    </row>
    <row r="52" spans="3:10" x14ac:dyDescent="0.45">
      <c r="C52" s="116">
        <f t="shared" ca="1" si="0"/>
        <v>99</v>
      </c>
      <c r="D52" s="113">
        <v>43221</v>
      </c>
      <c r="E52">
        <f t="shared" ca="1" si="1"/>
        <v>0.99</v>
      </c>
      <c r="F52" s="114">
        <f t="shared" ca="1" si="2"/>
        <v>1237500</v>
      </c>
      <c r="G52" s="117">
        <f t="shared" ca="1" si="3"/>
        <v>0.44921212121212123</v>
      </c>
      <c r="I52" s="113">
        <v>43221</v>
      </c>
      <c r="J52" s="117">
        <v>0.44031683168316832</v>
      </c>
    </row>
    <row r="53" spans="3:10" x14ac:dyDescent="0.45">
      <c r="C53" s="116">
        <f t="shared" ca="1" si="0"/>
        <v>103</v>
      </c>
      <c r="D53" s="113">
        <v>43252</v>
      </c>
      <c r="E53">
        <f t="shared" ca="1" si="1"/>
        <v>1.03</v>
      </c>
      <c r="F53" s="114">
        <f t="shared" ca="1" si="2"/>
        <v>1287500</v>
      </c>
      <c r="G53" s="117">
        <f t="shared" ca="1" si="3"/>
        <v>0.43176699029126214</v>
      </c>
      <c r="I53" s="113">
        <v>43252</v>
      </c>
      <c r="J53" s="117">
        <v>0.44031683168316832</v>
      </c>
    </row>
    <row r="54" spans="3:10" x14ac:dyDescent="0.45">
      <c r="C54" s="116">
        <f t="shared" ca="1" si="0"/>
        <v>106</v>
      </c>
      <c r="D54" s="113">
        <v>43282</v>
      </c>
      <c r="E54">
        <f t="shared" ca="1" si="1"/>
        <v>1.06</v>
      </c>
      <c r="F54" s="114">
        <f t="shared" ca="1" si="2"/>
        <v>1325000</v>
      </c>
      <c r="G54" s="117">
        <f t="shared" ca="1" si="3"/>
        <v>0.41954716981132073</v>
      </c>
      <c r="I54" s="113">
        <v>43282</v>
      </c>
      <c r="J54" s="117">
        <v>0.44031683168316832</v>
      </c>
    </row>
    <row r="55" spans="3:10" x14ac:dyDescent="0.45">
      <c r="C55" s="116">
        <f t="shared" ca="1" si="0"/>
        <v>97</v>
      </c>
      <c r="D55" s="113">
        <v>43313</v>
      </c>
      <c r="E55">
        <f t="shared" ca="1" si="1"/>
        <v>0.97</v>
      </c>
      <c r="F55" s="114">
        <f t="shared" ca="1" si="2"/>
        <v>1212500</v>
      </c>
      <c r="G55" s="117">
        <f t="shared" ca="1" si="3"/>
        <v>0.4584742268041237</v>
      </c>
      <c r="I55" s="113">
        <v>43313</v>
      </c>
      <c r="J55" s="117">
        <v>0.44031683168316832</v>
      </c>
    </row>
    <row r="56" spans="3:10" x14ac:dyDescent="0.45">
      <c r="C56" s="116">
        <f t="shared" ca="1" si="0"/>
        <v>101</v>
      </c>
      <c r="D56" s="113">
        <v>43344</v>
      </c>
      <c r="E56">
        <f t="shared" ca="1" si="1"/>
        <v>1.01</v>
      </c>
      <c r="F56" s="114">
        <f t="shared" ca="1" si="2"/>
        <v>1262500</v>
      </c>
      <c r="G56" s="117">
        <f t="shared" ca="1" si="3"/>
        <v>0.44031683168316832</v>
      </c>
      <c r="I56" s="113">
        <v>43344</v>
      </c>
      <c r="J56" s="117">
        <v>0.44031683168316832</v>
      </c>
    </row>
    <row r="57" spans="3:10" x14ac:dyDescent="0.45">
      <c r="C57" s="116">
        <f t="shared" ca="1" si="0"/>
        <v>110</v>
      </c>
      <c r="D57" s="113">
        <v>43374</v>
      </c>
      <c r="E57">
        <f t="shared" ca="1" si="1"/>
        <v>1.1000000000000001</v>
      </c>
      <c r="F57" s="114">
        <f t="shared" ca="1" si="2"/>
        <v>1375000</v>
      </c>
      <c r="G57" s="117">
        <f t="shared" ca="1" si="3"/>
        <v>0.40429090909090909</v>
      </c>
      <c r="I57" s="113">
        <v>43374</v>
      </c>
      <c r="J57" s="117">
        <v>0.44031683168316832</v>
      </c>
    </row>
    <row r="58" spans="3:10" x14ac:dyDescent="0.45">
      <c r="C58" s="116">
        <f t="shared" ca="1" si="0"/>
        <v>106</v>
      </c>
      <c r="D58" s="113">
        <v>43405</v>
      </c>
      <c r="E58">
        <f t="shared" ca="1" si="1"/>
        <v>1.06</v>
      </c>
      <c r="F58" s="114">
        <f t="shared" ca="1" si="2"/>
        <v>1325000</v>
      </c>
      <c r="G58" s="117">
        <f t="shared" ca="1" si="3"/>
        <v>0.41954716981132073</v>
      </c>
      <c r="I58" s="113">
        <v>43405</v>
      </c>
      <c r="J58" s="117">
        <v>0.44031683168316832</v>
      </c>
    </row>
    <row r="59" spans="3:10" x14ac:dyDescent="0.45">
      <c r="C59" s="116">
        <f t="shared" ca="1" si="0"/>
        <v>94</v>
      </c>
      <c r="D59" s="113">
        <v>43435</v>
      </c>
      <c r="E59">
        <f t="shared" ca="1" si="1"/>
        <v>0.94</v>
      </c>
      <c r="F59" s="114">
        <f t="shared" ca="1" si="2"/>
        <v>1175000</v>
      </c>
      <c r="G59" s="117">
        <f t="shared" ca="1" si="3"/>
        <v>0.47310638297872343</v>
      </c>
      <c r="I59" s="113">
        <v>43435</v>
      </c>
      <c r="J59" s="117">
        <v>0.44031683168316832</v>
      </c>
    </row>
    <row r="60" spans="3:10" x14ac:dyDescent="0.45">
      <c r="C60" s="116">
        <f t="shared" ca="1" si="0"/>
        <v>107</v>
      </c>
      <c r="D60" s="113">
        <v>43466</v>
      </c>
      <c r="E60">
        <f t="shared" ca="1" si="1"/>
        <v>1.07</v>
      </c>
      <c r="F60" s="114">
        <f t="shared" ca="1" si="2"/>
        <v>1337500</v>
      </c>
      <c r="G60" s="117">
        <f t="shared" ca="1" si="3"/>
        <v>0.41562616822429904</v>
      </c>
      <c r="I60" s="113">
        <v>43466</v>
      </c>
      <c r="J60" s="117">
        <v>0.436</v>
      </c>
    </row>
    <row r="61" spans="3:10" x14ac:dyDescent="0.45">
      <c r="C61" s="116">
        <f t="shared" ca="1" si="0"/>
        <v>110</v>
      </c>
      <c r="D61" s="113">
        <v>43497</v>
      </c>
      <c r="E61">
        <f t="shared" ca="1" si="1"/>
        <v>1.1000000000000001</v>
      </c>
      <c r="F61" s="114">
        <f t="shared" ca="1" si="2"/>
        <v>1375000</v>
      </c>
      <c r="G61" s="117">
        <f t="shared" ca="1" si="3"/>
        <v>0.40429090909090909</v>
      </c>
      <c r="I61" s="113">
        <v>43497</v>
      </c>
      <c r="J61" s="117">
        <v>0.436</v>
      </c>
    </row>
    <row r="62" spans="3:10" x14ac:dyDescent="0.45">
      <c r="C62" s="116">
        <f t="shared" ca="1" si="0"/>
        <v>93</v>
      </c>
      <c r="D62" s="113">
        <v>43525</v>
      </c>
      <c r="E62">
        <f t="shared" ca="1" si="1"/>
        <v>0.93</v>
      </c>
      <c r="F62" s="114">
        <f t="shared" ca="1" si="2"/>
        <v>1162500</v>
      </c>
      <c r="G62" s="117">
        <f t="shared" ca="1" si="3"/>
        <v>0.47819354838709677</v>
      </c>
      <c r="I62" s="113">
        <v>43525</v>
      </c>
      <c r="J62" s="117">
        <v>0.436</v>
      </c>
    </row>
    <row r="63" spans="3:10" x14ac:dyDescent="0.45">
      <c r="C63" s="116">
        <f t="shared" ca="1" si="0"/>
        <v>93</v>
      </c>
      <c r="D63" s="113">
        <v>43556</v>
      </c>
      <c r="E63">
        <f t="shared" ca="1" si="1"/>
        <v>0.93</v>
      </c>
      <c r="F63" s="114">
        <f t="shared" ca="1" si="2"/>
        <v>1162500</v>
      </c>
      <c r="G63" s="117">
        <f t="shared" ca="1" si="3"/>
        <v>0.47819354838709677</v>
      </c>
      <c r="I63" s="113">
        <v>43556</v>
      </c>
      <c r="J63" s="117">
        <v>0.436</v>
      </c>
    </row>
    <row r="64" spans="3:10" x14ac:dyDescent="0.45">
      <c r="C64" s="116">
        <f t="shared" ca="1" si="0"/>
        <v>93</v>
      </c>
      <c r="D64" s="113">
        <v>43586</v>
      </c>
      <c r="E64">
        <f t="shared" ca="1" si="1"/>
        <v>0.93</v>
      </c>
      <c r="F64" s="114">
        <f t="shared" ca="1" si="2"/>
        <v>1162500</v>
      </c>
      <c r="G64" s="117">
        <f t="shared" ca="1" si="3"/>
        <v>0.47819354838709677</v>
      </c>
      <c r="I64" s="113">
        <v>43586</v>
      </c>
      <c r="J64" s="117">
        <v>0.43176699029126214</v>
      </c>
    </row>
    <row r="65" spans="3:10" x14ac:dyDescent="0.45">
      <c r="C65" s="116">
        <f t="shared" ca="1" si="0"/>
        <v>110</v>
      </c>
      <c r="D65" s="113">
        <v>43617</v>
      </c>
      <c r="E65">
        <f t="shared" ca="1" si="1"/>
        <v>1.1000000000000001</v>
      </c>
      <c r="F65" s="114">
        <f t="shared" ca="1" si="2"/>
        <v>1375000</v>
      </c>
      <c r="G65" s="117">
        <f t="shared" ca="1" si="3"/>
        <v>0.40429090909090909</v>
      </c>
      <c r="I65" s="113">
        <v>43617</v>
      </c>
      <c r="J65" s="117">
        <v>0.43176699029126214</v>
      </c>
    </row>
    <row r="66" spans="3:10" x14ac:dyDescent="0.45">
      <c r="C66" s="116">
        <f t="shared" ca="1" si="0"/>
        <v>101</v>
      </c>
      <c r="D66" s="113">
        <v>43647</v>
      </c>
      <c r="E66">
        <f t="shared" ca="1" si="1"/>
        <v>1.01</v>
      </c>
      <c r="F66" s="114">
        <f t="shared" ca="1" si="2"/>
        <v>1262500</v>
      </c>
      <c r="G66" s="117">
        <f t="shared" ca="1" si="3"/>
        <v>0.44031683168316832</v>
      </c>
      <c r="I66" s="113">
        <v>43647</v>
      </c>
      <c r="J66" s="117">
        <v>0.43176699029126214</v>
      </c>
    </row>
    <row r="67" spans="3:10" x14ac:dyDescent="0.45">
      <c r="C67" s="116">
        <f t="shared" ca="1" si="0"/>
        <v>107</v>
      </c>
      <c r="D67" s="113">
        <v>43678</v>
      </c>
      <c r="E67">
        <f t="shared" ca="1" si="1"/>
        <v>1.07</v>
      </c>
      <c r="F67" s="114">
        <f t="shared" ca="1" si="2"/>
        <v>1337500</v>
      </c>
      <c r="G67" s="117">
        <f t="shared" ca="1" si="3"/>
        <v>0.41562616822429904</v>
      </c>
      <c r="I67" s="113">
        <v>43678</v>
      </c>
      <c r="J67" s="117">
        <v>0.42761538461538462</v>
      </c>
    </row>
    <row r="68" spans="3:10" x14ac:dyDescent="0.45">
      <c r="C68" s="116">
        <f t="shared" ca="1" si="0"/>
        <v>102</v>
      </c>
      <c r="D68" s="113">
        <v>43709</v>
      </c>
      <c r="E68">
        <f t="shared" ca="1" si="1"/>
        <v>1.02</v>
      </c>
      <c r="F68" s="114">
        <f t="shared" ca="1" si="2"/>
        <v>1275000</v>
      </c>
      <c r="G68" s="117">
        <f t="shared" ca="1" si="3"/>
        <v>0.436</v>
      </c>
      <c r="I68" s="113">
        <v>43709</v>
      </c>
      <c r="J68" s="117">
        <v>0.42761538461538462</v>
      </c>
    </row>
    <row r="69" spans="3:10" x14ac:dyDescent="0.45">
      <c r="C69" s="116">
        <f t="shared" ca="1" si="0"/>
        <v>99</v>
      </c>
      <c r="D69" s="113">
        <v>43739</v>
      </c>
      <c r="E69">
        <f t="shared" ca="1" si="1"/>
        <v>0.99</v>
      </c>
      <c r="F69" s="114">
        <f t="shared" ca="1" si="2"/>
        <v>1237500</v>
      </c>
      <c r="G69" s="117">
        <f t="shared" ca="1" si="3"/>
        <v>0.44921212121212123</v>
      </c>
      <c r="I69" s="113">
        <v>43739</v>
      </c>
      <c r="J69" s="117">
        <v>0.42761538461538462</v>
      </c>
    </row>
    <row r="70" spans="3:10" x14ac:dyDescent="0.45">
      <c r="C70" s="116">
        <f t="shared" ca="1" si="0"/>
        <v>101</v>
      </c>
      <c r="D70" s="113">
        <v>43770</v>
      </c>
      <c r="E70">
        <f t="shared" ca="1" si="1"/>
        <v>1.01</v>
      </c>
      <c r="F70" s="114">
        <f t="shared" ca="1" si="2"/>
        <v>1262500</v>
      </c>
      <c r="G70" s="117">
        <f t="shared" ca="1" si="3"/>
        <v>0.44031683168316832</v>
      </c>
      <c r="I70" s="113">
        <v>43770</v>
      </c>
      <c r="J70" s="117">
        <v>0.42761538461538462</v>
      </c>
    </row>
    <row r="71" spans="3:10" x14ac:dyDescent="0.45">
      <c r="C71" s="116">
        <f t="shared" ca="1" si="0"/>
        <v>90</v>
      </c>
      <c r="D71" s="113">
        <v>43800</v>
      </c>
      <c r="E71">
        <f t="shared" ca="1" si="1"/>
        <v>0.9</v>
      </c>
      <c r="F71" s="114">
        <f t="shared" ca="1" si="2"/>
        <v>1125000</v>
      </c>
      <c r="G71" s="117">
        <f t="shared" ca="1" si="3"/>
        <v>0.49413333333333331</v>
      </c>
      <c r="I71" s="113">
        <v>43800</v>
      </c>
      <c r="J71" s="117">
        <v>0.42354285714285717</v>
      </c>
    </row>
    <row r="72" spans="3:10" x14ac:dyDescent="0.45">
      <c r="C72" s="116">
        <f t="shared" ca="1" si="0"/>
        <v>92</v>
      </c>
      <c r="D72" s="113">
        <v>43831</v>
      </c>
      <c r="E72">
        <f t="shared" ca="1" si="1"/>
        <v>0.92</v>
      </c>
      <c r="F72" s="114">
        <f t="shared" ca="1" si="2"/>
        <v>1150000</v>
      </c>
      <c r="G72" s="117">
        <f t="shared" ca="1" si="3"/>
        <v>0.48339130434782607</v>
      </c>
      <c r="I72" s="113">
        <v>43831</v>
      </c>
      <c r="J72" s="117">
        <v>0.42354285714285717</v>
      </c>
    </row>
    <row r="73" spans="3:10" x14ac:dyDescent="0.45">
      <c r="C73" s="116">
        <f t="shared" ca="1" si="0"/>
        <v>95</v>
      </c>
      <c r="D73" s="113">
        <v>43862</v>
      </c>
      <c r="E73">
        <f t="shared" ca="1" si="1"/>
        <v>0.95</v>
      </c>
      <c r="F73" s="114">
        <f t="shared" ca="1" si="2"/>
        <v>1187500</v>
      </c>
      <c r="G73" s="117">
        <f t="shared" ca="1" si="3"/>
        <v>0.46812631578947367</v>
      </c>
      <c r="I73" s="113">
        <v>43862</v>
      </c>
      <c r="J73" s="117">
        <v>0.42354285714285717</v>
      </c>
    </row>
    <row r="74" spans="3:10" x14ac:dyDescent="0.45">
      <c r="C74" s="116">
        <f t="shared" ca="1" si="0"/>
        <v>98</v>
      </c>
      <c r="D74" s="113">
        <v>43891</v>
      </c>
      <c r="E74">
        <f t="shared" ca="1" si="1"/>
        <v>0.98</v>
      </c>
      <c r="F74" s="114">
        <f t="shared" ca="1" si="2"/>
        <v>1225000</v>
      </c>
      <c r="G74" s="117">
        <f t="shared" ca="1" si="3"/>
        <v>0.45379591836734695</v>
      </c>
      <c r="I74" s="113">
        <v>43891</v>
      </c>
      <c r="J74" s="117">
        <v>0.42354285714285717</v>
      </c>
    </row>
    <row r="75" spans="3:10" x14ac:dyDescent="0.45">
      <c r="C75" s="116">
        <f t="shared" ca="1" si="0"/>
        <v>101</v>
      </c>
      <c r="D75" s="113">
        <v>43922</v>
      </c>
      <c r="E75">
        <f t="shared" ca="1" si="1"/>
        <v>1.01</v>
      </c>
      <c r="F75" s="114">
        <f t="shared" ca="1" si="2"/>
        <v>1262500</v>
      </c>
      <c r="G75" s="117">
        <f t="shared" ca="1" si="3"/>
        <v>0.44031683168316832</v>
      </c>
      <c r="I75" s="113">
        <v>43922</v>
      </c>
      <c r="J75" s="117">
        <v>0.42354285714285717</v>
      </c>
    </row>
    <row r="76" spans="3:10" x14ac:dyDescent="0.45">
      <c r="C76" s="116">
        <f t="shared" ca="1" si="0"/>
        <v>93</v>
      </c>
      <c r="D76" s="113">
        <v>43952</v>
      </c>
      <c r="E76">
        <f t="shared" ca="1" si="1"/>
        <v>0.93</v>
      </c>
      <c r="F76" s="114">
        <f t="shared" ca="1" si="2"/>
        <v>1162500</v>
      </c>
      <c r="G76" s="117">
        <f t="shared" ca="1" si="3"/>
        <v>0.47819354838709677</v>
      </c>
      <c r="I76" s="113">
        <v>43952</v>
      </c>
      <c r="J76" s="117">
        <v>0.41954716981132073</v>
      </c>
    </row>
    <row r="77" spans="3:10" x14ac:dyDescent="0.45">
      <c r="C77" s="116">
        <f t="shared" ref="C77:C95" ca="1" si="4">RANDBETWEEN(90,110)</f>
        <v>105</v>
      </c>
      <c r="D77" s="113">
        <v>43983</v>
      </c>
      <c r="E77">
        <f t="shared" ref="E77:E95" ca="1" si="5">C77/100</f>
        <v>1.05</v>
      </c>
      <c r="F77" s="114">
        <f t="shared" ref="F77:F95" ca="1" si="6">E77*$K$11</f>
        <v>1312500</v>
      </c>
      <c r="G77" s="117">
        <f t="shared" ca="1" si="3"/>
        <v>0.42354285714285717</v>
      </c>
      <c r="I77" s="113">
        <v>43983</v>
      </c>
      <c r="J77" s="117">
        <v>0.41954716981132073</v>
      </c>
    </row>
    <row r="78" spans="3:10" x14ac:dyDescent="0.45">
      <c r="C78" s="116">
        <f t="shared" ca="1" si="4"/>
        <v>93</v>
      </c>
      <c r="D78" s="113">
        <v>44013</v>
      </c>
      <c r="E78">
        <f t="shared" ca="1" si="5"/>
        <v>0.93</v>
      </c>
      <c r="F78" s="114">
        <f t="shared" ca="1" si="6"/>
        <v>1162500</v>
      </c>
      <c r="G78" s="117">
        <f t="shared" ref="G78:G95" ca="1" si="7">$K$10/F78</f>
        <v>0.47819354838709677</v>
      </c>
      <c r="I78" s="113">
        <v>44013</v>
      </c>
      <c r="J78" s="117">
        <v>0.41954716981132073</v>
      </c>
    </row>
    <row r="79" spans="3:10" x14ac:dyDescent="0.45">
      <c r="C79" s="116">
        <f t="shared" ca="1" si="4"/>
        <v>101</v>
      </c>
      <c r="D79" s="113">
        <v>44044</v>
      </c>
      <c r="E79">
        <f t="shared" ca="1" si="5"/>
        <v>1.01</v>
      </c>
      <c r="F79" s="114">
        <f t="shared" ca="1" si="6"/>
        <v>1262500</v>
      </c>
      <c r="G79" s="117">
        <f t="shared" ca="1" si="7"/>
        <v>0.44031683168316832</v>
      </c>
      <c r="I79" s="113">
        <v>44044</v>
      </c>
      <c r="J79" s="117">
        <v>0.41954716981132073</v>
      </c>
    </row>
    <row r="80" spans="3:10" x14ac:dyDescent="0.45">
      <c r="C80" s="116">
        <f t="shared" ca="1" si="4"/>
        <v>102</v>
      </c>
      <c r="D80" s="113">
        <v>44075</v>
      </c>
      <c r="E80">
        <f t="shared" ca="1" si="5"/>
        <v>1.02</v>
      </c>
      <c r="F80" s="114">
        <f t="shared" ca="1" si="6"/>
        <v>1275000</v>
      </c>
      <c r="G80" s="117">
        <f t="shared" ca="1" si="7"/>
        <v>0.436</v>
      </c>
      <c r="I80" s="113">
        <v>44075</v>
      </c>
      <c r="J80" s="117">
        <v>0.41954716981132073</v>
      </c>
    </row>
    <row r="81" spans="3:10" x14ac:dyDescent="0.45">
      <c r="C81" s="116">
        <f t="shared" ca="1" si="4"/>
        <v>104</v>
      </c>
      <c r="D81" s="113">
        <v>44105</v>
      </c>
      <c r="E81">
        <f t="shared" ca="1" si="5"/>
        <v>1.04</v>
      </c>
      <c r="F81" s="114">
        <f t="shared" ca="1" si="6"/>
        <v>1300000</v>
      </c>
      <c r="G81" s="117">
        <f t="shared" ca="1" si="7"/>
        <v>0.42761538461538462</v>
      </c>
      <c r="I81" s="113">
        <v>44105</v>
      </c>
      <c r="J81" s="117">
        <v>0.41954716981132073</v>
      </c>
    </row>
    <row r="82" spans="3:10" x14ac:dyDescent="0.45">
      <c r="C82" s="116">
        <f t="shared" ca="1" si="4"/>
        <v>105</v>
      </c>
      <c r="D82" s="113">
        <v>44136</v>
      </c>
      <c r="E82">
        <f t="shared" ca="1" si="5"/>
        <v>1.05</v>
      </c>
      <c r="F82" s="114">
        <f t="shared" ca="1" si="6"/>
        <v>1312500</v>
      </c>
      <c r="G82" s="117">
        <f t="shared" ca="1" si="7"/>
        <v>0.42354285714285717</v>
      </c>
      <c r="I82" s="113">
        <v>44136</v>
      </c>
      <c r="J82" s="117">
        <v>0.41562616822429904</v>
      </c>
    </row>
    <row r="83" spans="3:10" x14ac:dyDescent="0.45">
      <c r="C83" s="116">
        <f t="shared" ca="1" si="4"/>
        <v>103</v>
      </c>
      <c r="D83" s="113">
        <v>44166</v>
      </c>
      <c r="E83">
        <f t="shared" ca="1" si="5"/>
        <v>1.03</v>
      </c>
      <c r="F83" s="114">
        <f t="shared" ca="1" si="6"/>
        <v>1287500</v>
      </c>
      <c r="G83" s="117">
        <f t="shared" ca="1" si="7"/>
        <v>0.43176699029126214</v>
      </c>
      <c r="I83" s="113">
        <v>44166</v>
      </c>
      <c r="J83" s="117">
        <v>0.41562616822429904</v>
      </c>
    </row>
    <row r="84" spans="3:10" x14ac:dyDescent="0.45">
      <c r="C84" s="116">
        <f t="shared" ca="1" si="4"/>
        <v>107</v>
      </c>
      <c r="D84" s="113">
        <v>44197</v>
      </c>
      <c r="E84">
        <f t="shared" ca="1" si="5"/>
        <v>1.07</v>
      </c>
      <c r="F84" s="114">
        <f t="shared" ca="1" si="6"/>
        <v>1337500</v>
      </c>
      <c r="G84" s="117">
        <f t="shared" ca="1" si="7"/>
        <v>0.41562616822429904</v>
      </c>
      <c r="I84" s="113">
        <v>44197</v>
      </c>
      <c r="J84" s="117">
        <v>0.4117777777777778</v>
      </c>
    </row>
    <row r="85" spans="3:10" x14ac:dyDescent="0.45">
      <c r="C85" s="116">
        <f t="shared" ca="1" si="4"/>
        <v>104</v>
      </c>
      <c r="D85" s="113">
        <v>44228</v>
      </c>
      <c r="E85">
        <f t="shared" ca="1" si="5"/>
        <v>1.04</v>
      </c>
      <c r="F85" s="114">
        <f t="shared" ca="1" si="6"/>
        <v>1300000</v>
      </c>
      <c r="G85" s="117">
        <f t="shared" ca="1" si="7"/>
        <v>0.42761538461538462</v>
      </c>
      <c r="I85" s="113">
        <v>44228</v>
      </c>
      <c r="J85" s="117">
        <v>0.4117777777777778</v>
      </c>
    </row>
    <row r="86" spans="3:10" x14ac:dyDescent="0.45">
      <c r="C86" s="116">
        <f t="shared" ca="1" si="4"/>
        <v>91</v>
      </c>
      <c r="D86" s="113">
        <v>44256</v>
      </c>
      <c r="E86">
        <f t="shared" ca="1" si="5"/>
        <v>0.91</v>
      </c>
      <c r="F86" s="114">
        <f t="shared" ca="1" si="6"/>
        <v>1137500</v>
      </c>
      <c r="G86" s="117">
        <f t="shared" ca="1" si="7"/>
        <v>0.48870329670329671</v>
      </c>
      <c r="I86" s="113">
        <v>44256</v>
      </c>
      <c r="J86" s="117">
        <v>0.4117777777777778</v>
      </c>
    </row>
    <row r="87" spans="3:10" x14ac:dyDescent="0.45">
      <c r="C87" s="116">
        <f t="shared" ca="1" si="4"/>
        <v>101</v>
      </c>
      <c r="D87" s="113">
        <v>44287</v>
      </c>
      <c r="E87">
        <f t="shared" ca="1" si="5"/>
        <v>1.01</v>
      </c>
      <c r="F87" s="114">
        <f t="shared" ca="1" si="6"/>
        <v>1262500</v>
      </c>
      <c r="G87" s="117">
        <f t="shared" ca="1" si="7"/>
        <v>0.44031683168316832</v>
      </c>
      <c r="I87" s="113">
        <v>44287</v>
      </c>
      <c r="J87" s="117">
        <v>0.4117777777777778</v>
      </c>
    </row>
    <row r="88" spans="3:10" x14ac:dyDescent="0.45">
      <c r="C88" s="116">
        <f t="shared" ca="1" si="4"/>
        <v>98</v>
      </c>
      <c r="D88" s="113">
        <v>44317</v>
      </c>
      <c r="E88">
        <f t="shared" ca="1" si="5"/>
        <v>0.98</v>
      </c>
      <c r="F88" s="114">
        <f t="shared" ca="1" si="6"/>
        <v>1225000</v>
      </c>
      <c r="G88" s="117">
        <f t="shared" ca="1" si="7"/>
        <v>0.45379591836734695</v>
      </c>
      <c r="I88" s="113">
        <v>44317</v>
      </c>
      <c r="J88" s="117">
        <v>0.4117777777777778</v>
      </c>
    </row>
    <row r="89" spans="3:10" x14ac:dyDescent="0.45">
      <c r="C89" s="116">
        <f t="shared" ca="1" si="4"/>
        <v>91</v>
      </c>
      <c r="D89" s="113">
        <v>44348</v>
      </c>
      <c r="E89">
        <f t="shared" ca="1" si="5"/>
        <v>0.91</v>
      </c>
      <c r="F89" s="114">
        <f t="shared" ca="1" si="6"/>
        <v>1137500</v>
      </c>
      <c r="G89" s="117">
        <f t="shared" ca="1" si="7"/>
        <v>0.48870329670329671</v>
      </c>
      <c r="I89" s="113">
        <v>44348</v>
      </c>
      <c r="J89" s="117">
        <v>0.4117777777777778</v>
      </c>
    </row>
    <row r="90" spans="3:10" x14ac:dyDescent="0.45">
      <c r="C90" s="116">
        <f t="shared" ca="1" si="4"/>
        <v>93</v>
      </c>
      <c r="D90" s="113">
        <v>44378</v>
      </c>
      <c r="E90">
        <f t="shared" ca="1" si="5"/>
        <v>0.93</v>
      </c>
      <c r="F90" s="114">
        <f t="shared" ca="1" si="6"/>
        <v>1162500</v>
      </c>
      <c r="G90" s="117">
        <f t="shared" ca="1" si="7"/>
        <v>0.47819354838709677</v>
      </c>
      <c r="I90" s="113">
        <v>44378</v>
      </c>
      <c r="J90" s="117">
        <v>0.40799999999999997</v>
      </c>
    </row>
    <row r="91" spans="3:10" x14ac:dyDescent="0.45">
      <c r="C91" s="116">
        <f t="shared" ca="1" si="4"/>
        <v>100</v>
      </c>
      <c r="D91" s="113">
        <v>44409</v>
      </c>
      <c r="E91">
        <f t="shared" ca="1" si="5"/>
        <v>1</v>
      </c>
      <c r="F91" s="114">
        <f t="shared" ca="1" si="6"/>
        <v>1250000</v>
      </c>
      <c r="G91" s="117">
        <f t="shared" ca="1" si="7"/>
        <v>0.44472</v>
      </c>
      <c r="I91" s="113">
        <v>44409</v>
      </c>
      <c r="J91" s="117">
        <v>0.40799999999999997</v>
      </c>
    </row>
    <row r="92" spans="3:10" x14ac:dyDescent="0.45">
      <c r="C92" s="116">
        <f t="shared" ca="1" si="4"/>
        <v>93</v>
      </c>
      <c r="D92" s="113">
        <v>44440</v>
      </c>
      <c r="E92">
        <f t="shared" ca="1" si="5"/>
        <v>0.93</v>
      </c>
      <c r="F92" s="114">
        <f t="shared" ca="1" si="6"/>
        <v>1162500</v>
      </c>
      <c r="G92" s="117">
        <f t="shared" ca="1" si="7"/>
        <v>0.47819354838709677</v>
      </c>
      <c r="I92" s="113">
        <v>44440</v>
      </c>
      <c r="J92" s="117">
        <v>0.40429090909090909</v>
      </c>
    </row>
    <row r="93" spans="3:10" x14ac:dyDescent="0.45">
      <c r="C93" s="116">
        <f t="shared" ca="1" si="4"/>
        <v>110</v>
      </c>
      <c r="D93" s="113">
        <v>44470</v>
      </c>
      <c r="E93">
        <f t="shared" ca="1" si="5"/>
        <v>1.1000000000000001</v>
      </c>
      <c r="F93" s="114">
        <f t="shared" ca="1" si="6"/>
        <v>1375000</v>
      </c>
      <c r="G93" s="117">
        <f t="shared" ca="1" si="7"/>
        <v>0.40429090909090909</v>
      </c>
      <c r="I93" s="113">
        <v>44470</v>
      </c>
      <c r="J93" s="117">
        <v>0.40429090909090909</v>
      </c>
    </row>
    <row r="94" spans="3:10" x14ac:dyDescent="0.45">
      <c r="C94" s="116">
        <f t="shared" ca="1" si="4"/>
        <v>90</v>
      </c>
      <c r="D94" s="113">
        <v>44501</v>
      </c>
      <c r="E94">
        <f t="shared" ca="1" si="5"/>
        <v>0.9</v>
      </c>
      <c r="F94" s="114">
        <f t="shared" ca="1" si="6"/>
        <v>1125000</v>
      </c>
      <c r="G94" s="117">
        <f t="shared" ca="1" si="7"/>
        <v>0.49413333333333331</v>
      </c>
      <c r="I94" s="113">
        <v>44501</v>
      </c>
      <c r="J94" s="117">
        <v>0.40429090909090909</v>
      </c>
    </row>
    <row r="95" spans="3:10" x14ac:dyDescent="0.45">
      <c r="C95" s="116">
        <f t="shared" ca="1" si="4"/>
        <v>97</v>
      </c>
      <c r="D95" s="113">
        <v>44531</v>
      </c>
      <c r="E95">
        <f t="shared" ca="1" si="5"/>
        <v>0.97</v>
      </c>
      <c r="F95" s="114">
        <f t="shared" ca="1" si="6"/>
        <v>1212500</v>
      </c>
      <c r="G95" s="117">
        <f t="shared" ca="1" si="7"/>
        <v>0.4584742268041237</v>
      </c>
      <c r="I95" s="113">
        <v>44531</v>
      </c>
      <c r="J95" s="117">
        <v>0.40429090909090909</v>
      </c>
    </row>
  </sheetData>
  <sortState xmlns:xlrd2="http://schemas.microsoft.com/office/spreadsheetml/2017/richdata2" ref="I12:J95">
    <sortCondition descending="1" ref="J12:J95"/>
  </sortState>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Calendar</vt:lpstr>
      <vt:lpstr>Task to Standard</vt:lpstr>
      <vt:lpstr>50001 Ready Task List</vt:lpstr>
      <vt:lpstr>Ratio Metric</vt:lpstr>
      <vt:lpstr>Calendar!Print_Titles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2022-01-14T15:57:04Z</dcterms:modified>
</cp:coreProperties>
</file>